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адумарова Д\Мадумарова Д\2025 год\разное\для СМИ\пред итоги 2024 г\"/>
    </mc:Choice>
  </mc:AlternateContent>
  <xr:revisionPtr revIDLastSave="0" documentId="13_ncr:1_{F92EACC8-C312-461A-8642-BB571FE87512}" xr6:coauthVersionLast="45" xr6:coauthVersionMax="45" xr10:uidLastSave="{00000000-0000-0000-0000-000000000000}"/>
  <bookViews>
    <workbookView xWindow="1950" yWindow="1950" windowWidth="14370" windowHeight="7350" xr2:uid="{9C9E923B-DA97-4D05-9B2A-A09290FA087F}"/>
  </bookViews>
  <sheets>
    <sheet name="ПФ" sheetId="1" r:id="rId1"/>
  </sheets>
  <externalReferences>
    <externalReference r:id="rId2"/>
  </externalReferences>
  <definedNames>
    <definedName name="_xlnm.Print_Area" localSheetId="0">ПФ!$A$1:$D$97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6" i="1" l="1"/>
  <c r="D65" i="1" s="1"/>
  <c r="D76" i="1"/>
  <c r="C76" i="1"/>
  <c r="C75" i="1" s="1"/>
  <c r="D94" i="1"/>
  <c r="C94" i="1"/>
  <c r="D74" i="1"/>
  <c r="D73" i="1" s="1"/>
  <c r="C73" i="1"/>
  <c r="D72" i="1"/>
  <c r="D70" i="1" s="1"/>
  <c r="C70" i="1"/>
  <c r="D69" i="1"/>
  <c r="D68" i="1" s="1"/>
  <c r="C68" i="1"/>
  <c r="C65" i="1"/>
  <c r="D75" i="1" l="1"/>
  <c r="C64" i="1"/>
  <c r="C97" i="1"/>
  <c r="D64" i="1"/>
  <c r="D29" i="1"/>
  <c r="C9" i="1"/>
  <c r="C15" i="1"/>
  <c r="C19" i="1"/>
  <c r="C22" i="1"/>
  <c r="C26" i="1"/>
  <c r="C28" i="1"/>
  <c r="C47" i="1"/>
  <c r="C31" i="1" s="1"/>
  <c r="C54" i="1"/>
  <c r="D97" i="1" l="1"/>
  <c r="C30" i="1"/>
  <c r="C21" i="1"/>
  <c r="C8" i="1"/>
  <c r="C7" i="1" s="1"/>
  <c r="C57" i="1" s="1"/>
  <c r="D54" i="1"/>
  <c r="D47" i="1"/>
  <c r="D28" i="1"/>
  <c r="D26" i="1"/>
  <c r="D22" i="1"/>
  <c r="D19" i="1"/>
  <c r="D15" i="1"/>
  <c r="D9" i="1"/>
  <c r="D21" i="1" l="1"/>
  <c r="D8" i="1"/>
  <c r="D31" i="1"/>
  <c r="D30" i="1" s="1"/>
  <c r="D7" i="1" l="1"/>
  <c r="D57" i="1" s="1"/>
</calcChain>
</file>

<file path=xl/sharedStrings.xml><?xml version="1.0" encoding="utf-8"?>
<sst xmlns="http://schemas.openxmlformats.org/spreadsheetml/2006/main" count="99" uniqueCount="84">
  <si>
    <t>КР Социалдык фондунун бюджетинин алдын ала аткарылышы</t>
  </si>
  <si>
    <t>(миң. сом)</t>
  </si>
  <si>
    <t>Код</t>
  </si>
  <si>
    <t>Аталышы</t>
  </si>
  <si>
    <t>Кирешелер</t>
  </si>
  <si>
    <t>Социалдык камсыздоого жана социалдык муктаждыкка төгүмдөр/чегерүүлөр</t>
  </si>
  <si>
    <t>Социалдык фондго камсыздандыруу төгүмдөрү</t>
  </si>
  <si>
    <t>Пенсиялык фондго, Милдеттүү медициналык камсыздандыруу фондуна, Эмгекчилердин ден-соолугун чыңдоо фондуна камсыздандыруу төгүмдөрү</t>
  </si>
  <si>
    <t>Полис боюнча камсыздандыруу төгүмдөрү (Мамлекеттик топтомо пенсиялык фондунан тышкары)</t>
  </si>
  <si>
    <t>Юридикалык жак болуп түзүлбөгөн дыйкан (фермер) чарбалардын камсыздандыруу төгүмдөрү</t>
  </si>
  <si>
    <t>Мамлекеттик топтомо пенсиялык фондуна камсыздандыруу төгүмдөрү</t>
  </si>
  <si>
    <t>Мамлекеттик топтомо пенсиялык фонду боюнча полис боюнча камсыздандыруу төгүмдөрү</t>
  </si>
  <si>
    <t>Социалдык фондунун башка кирешелери</t>
  </si>
  <si>
    <t>Пенсия төлөө үчүн капиталдаштырылган суммалар</t>
  </si>
  <si>
    <t>Кайра кайтарууну талап кылуунун натыйжасында жумуш берүүчүлөрдөн жана жарандардан алынуучу каражаттар </t>
  </si>
  <si>
    <t>Алынган расмий трансферттер</t>
  </si>
  <si>
    <t>Республикалык бюджеттен мамлекеттик башкаруу секторунун башка бирдиктери менен алынган каражаттар</t>
  </si>
  <si>
    <t xml:space="preserve">Салыктык эмес кирешелер </t>
  </si>
  <si>
    <t>Пайыздар</t>
  </si>
  <si>
    <t>Социалдык фонддун убактылуу бош акча каражаттарын МБКга, КРУБ ноталарына, кыска мөөнөттүү депозиттерге жайгаштыруу боюнча пайыздар</t>
  </si>
  <si>
    <t>анын ичине РБ</t>
  </si>
  <si>
    <t>Коммерцялык банктардын эсептериндеги Социалдык фонддун жана МТПФ акча каражаттарынын калдыгына эсептелген пайыздар</t>
  </si>
  <si>
    <t>Дивиденддер жана пайда</t>
  </si>
  <si>
    <t>Социалдык фондго таандык болгон ишканалардын акциялары боюнча дивиденддер</t>
  </si>
  <si>
    <t xml:space="preserve">Камсыздандыруу төгүмдөрү боюнча айыптар жана туумдар </t>
  </si>
  <si>
    <t>Социалдык фондго камсыздандыруу төгүмдөрүн өз убагында жана толук которбогондугу үчүн эсептелген туумдар жана айыптар</t>
  </si>
  <si>
    <t>Чыгашалар</t>
  </si>
  <si>
    <t>Жалпы операциялык чыгашалар</t>
  </si>
  <si>
    <t>Эмгек акы</t>
  </si>
  <si>
    <t>Социалдык Фондго төгүмдөр</t>
  </si>
  <si>
    <t>Кызматтык иш сапарларга чыгашалар</t>
  </si>
  <si>
    <t>Байланыш кызматын көрсөтүү</t>
  </si>
  <si>
    <t>Ижара акысы</t>
  </si>
  <si>
    <t>Транспорттук кызмат көрсөтүүлөр</t>
  </si>
  <si>
    <t>Дагы башка кызмат көрсөтүүнү алуу</t>
  </si>
  <si>
    <t>Мүлктү учурдагы оңдоого кеткен чыгымдар</t>
  </si>
  <si>
    <t>Учурдагы чарбалык максаттар үчүн буюмдарды жана материалдарды алуу</t>
  </si>
  <si>
    <t>Көмүрдү жана отундун башка түрлөрүн алуу</t>
  </si>
  <si>
    <t xml:space="preserve">Күзөт кызматтарын сатып алуу </t>
  </si>
  <si>
    <t xml:space="preserve">Банктардын кызматтарын төлөөгө чыгашалар </t>
  </si>
  <si>
    <t xml:space="preserve">Пенсияларды жана жөлөкпулдарды төлөө боюнча кызмат көрсөтүүлөргө акы төлөөгө чыгымдар </t>
  </si>
  <si>
    <t>Коммуналдык кызматтар</t>
  </si>
  <si>
    <t>Уюмдарга учурдагы төгүмдөр</t>
  </si>
  <si>
    <t>Мамлекеттик башкаруу секторунун башка бирдиктерине учурдагы гранттар</t>
  </si>
  <si>
    <t>Социалдык фондунун бюджетинен Милдеттүү медициналык камсыздандыруу фондуна берилүүчү каражаттар</t>
  </si>
  <si>
    <t>Эмгекчилердин ден-соолугун чыңдоо фондунун каражаттарын бөлүштүрүү боюнча ыйгарым укукуктуу органга берилүүчү каражаттар</t>
  </si>
  <si>
    <t>Мамлекеттик топтомо пенсиялык фондуна берилүүчү каражаттар</t>
  </si>
  <si>
    <t>Социалдык камсыздоо боюнча жөлөкпул</t>
  </si>
  <si>
    <t>Резервдик фонддор</t>
  </si>
  <si>
    <t xml:space="preserve">Социалдык фондунун өнүктүрүү фонду </t>
  </si>
  <si>
    <t>Жалпы финансылык эмес активдер</t>
  </si>
  <si>
    <t>Имараттар жана курулмалар</t>
  </si>
  <si>
    <t>Машиналар жана жабдуулар</t>
  </si>
  <si>
    <t xml:space="preserve">Дефицит (-), профицит (+) </t>
  </si>
  <si>
    <t>2024-жылга бюджеттин алдын ала аткарылышы</t>
  </si>
  <si>
    <t>2024-жылга бюджет</t>
  </si>
  <si>
    <t>2024-жылга</t>
  </si>
  <si>
    <t>Мамлекеттик топтомо пенсиялык фондунун</t>
  </si>
  <si>
    <t xml:space="preserve">2024-жыл үчүн бюджетинин алдын ала аткарылышы </t>
  </si>
  <si>
    <t>(миң сом)</t>
  </si>
  <si>
    <t>Жыл башына пенсиялык топтомо каражаттары</t>
  </si>
  <si>
    <t>Мамлекеттик топтомо пенсиялык фондуна  камсыздандыруу төгүмдөрү</t>
  </si>
  <si>
    <t>Мамлекеттик топтомо пенсиялык фондуна полистер боюнча камсыздандыруу төгүмдөрү</t>
  </si>
  <si>
    <t>Мамлекеттик топтомо пенсиялык фондунун башка кирешелери</t>
  </si>
  <si>
    <t xml:space="preserve">Пайыздар </t>
  </si>
  <si>
    <t>Коммерцялык банктардын эсептериндеги Мамлекеттик топтомо пенсиялык фондунун акча каражаттарынын калдыгына эсептелген пайыздар</t>
  </si>
  <si>
    <t>Пенсиялык топтомо каражаттарын депозитке, мамлекеттик баалуу кагаздарга, кыргыз эмитенттеринин облигацияларына жана ипотекалык баалуу кагаздарга жайгаштыруу боюнча эсептелген пайыздар</t>
  </si>
  <si>
    <t>Башка салыктык эмес кирешелер</t>
  </si>
  <si>
    <t>Мамлекеттик топтомо пенсиялык фондуна башкаруучу компаниялардан пенсиялык топтомо каражаттарынын түшүшү</t>
  </si>
  <si>
    <t>Чыгымдар</t>
  </si>
  <si>
    <t>Жалпы операциялык чыгымдар</t>
  </si>
  <si>
    <t>Социалдык фондго төгүмдөр</t>
  </si>
  <si>
    <t>Кызматтык сапарларга чыгымдар</t>
  </si>
  <si>
    <t>Байланыш кызматтары</t>
  </si>
  <si>
    <t>Башка товарларды жана кызмат көрсөтүүлөрдү сатып алуу</t>
  </si>
  <si>
    <t>Мүлктү учурдагы оңдоого чыгымдар</t>
  </si>
  <si>
    <t>Учурдагы чарбалык максаттар үчүн буюмдарды жана материалдарды сатып алуу</t>
  </si>
  <si>
    <t>Банктардын кызматтарын төлөөгө чыгымдар</t>
  </si>
  <si>
    <t>Пенсияларды жана жөлөкпулдарды төлөө боюнча кызмат көрсөтүүлөрдү төлөөгө чыгымдар</t>
  </si>
  <si>
    <t>Коммуналдык кызмат көрсөтүүлөр</t>
  </si>
  <si>
    <t>Башка классификацияланбаган чыгымдар</t>
  </si>
  <si>
    <t>Пенсиялык топтомо каражаттарын өткөрүп берүү</t>
  </si>
  <si>
    <t>Пенсиялык топтомо каражаттарын инвестициялоо боюнча чыгымдар</t>
  </si>
  <si>
    <t>Жыл аягына карата пенсиялык топтомо каражаттары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</si>
</sst>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_-* #,##0.00\ _₽_-;\-* #,##0.00\ _₽_-;_-* &quot;-&quot;??\ _₽_-;_-@_-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10" fillId="3" borderId="0" xfId="0" applyFont="1" applyFill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164" fontId="8" fillId="3" borderId="1" xfId="1" applyNumberFormat="1" applyFont="1" applyFill="1" applyBorder="1" applyAlignment="1">
      <alignment horizontal="right" vertical="center" wrapText="1"/>
    </xf>
    <xf numFmtId="164" fontId="7" fillId="3" borderId="1" xfId="1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 2" xfId="1" xr:uid="{D13A188E-7E3D-4352-8E8F-F8D501CA5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76;&#1091;&#1084;&#1072;&#1088;&#1086;&#1074;&#1072;%20&#1044;/&#1052;&#1072;&#1076;&#1091;&#1084;&#1072;&#1088;&#1086;&#1074;&#1072;%20&#1044;/2025%20&#1075;&#1086;&#1076;/&#1052;&#1060;/2024%20&#1075;.%20&#1087;&#1088;&#1077;&#1076;&#1074;.%20(&#1076;&#1083;&#1103;%20&#1052;&#10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"/>
      <sheetName val="ГНПФ"/>
      <sheetName val="ПФ, ГНПФ"/>
    </sheetNames>
    <sheetDataSet>
      <sheetData sheetId="0">
        <row r="40">
          <cell r="C40">
            <v>352506.89504999999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0AD4F-4D1E-46D5-89A9-06EE19373529}">
  <sheetPr>
    <tabColor theme="3" tint="0.39997558519241921"/>
    <pageSetUpPr fitToPage="1"/>
  </sheetPr>
  <dimension ref="A1:F97"/>
  <sheetViews>
    <sheetView tabSelected="1" view="pageBreakPreview" topLeftCell="A56" zoomScale="80" zoomScaleNormal="100" zoomScaleSheetLayoutView="80" workbookViewId="0">
      <selection activeCell="A52" sqref="A52:XFD55"/>
    </sheetView>
  </sheetViews>
  <sheetFormatPr defaultRowHeight="12.75" x14ac:dyDescent="0.2"/>
  <cols>
    <col min="1" max="1" width="13.28515625" customWidth="1"/>
    <col min="2" max="2" width="101.28515625" customWidth="1"/>
    <col min="3" max="3" width="23.85546875" customWidth="1"/>
    <col min="4" max="4" width="24" customWidth="1"/>
    <col min="5" max="5" width="24.42578125" customWidth="1"/>
    <col min="6" max="6" width="21.140625" customWidth="1"/>
    <col min="235" max="235" width="11.140625" customWidth="1"/>
    <col min="236" max="236" width="75.42578125" customWidth="1"/>
    <col min="237" max="237" width="16.140625" customWidth="1"/>
    <col min="238" max="239" width="17.7109375" customWidth="1"/>
    <col min="240" max="240" width="0" hidden="1" customWidth="1"/>
    <col min="241" max="241" width="17.7109375" customWidth="1"/>
    <col min="242" max="242" width="21.7109375" customWidth="1"/>
    <col min="243" max="245" width="0" hidden="1" customWidth="1"/>
    <col min="247" max="247" width="21.140625" customWidth="1"/>
    <col min="248" max="248" width="16" customWidth="1"/>
    <col min="249" max="249" width="11.7109375" bestFit="1" customWidth="1"/>
    <col min="250" max="250" width="17.28515625" customWidth="1"/>
    <col min="491" max="491" width="11.140625" customWidth="1"/>
    <col min="492" max="492" width="75.42578125" customWidth="1"/>
    <col min="493" max="493" width="16.140625" customWidth="1"/>
    <col min="494" max="495" width="17.7109375" customWidth="1"/>
    <col min="496" max="496" width="0" hidden="1" customWidth="1"/>
    <col min="497" max="497" width="17.7109375" customWidth="1"/>
    <col min="498" max="498" width="21.7109375" customWidth="1"/>
    <col min="499" max="501" width="0" hidden="1" customWidth="1"/>
    <col min="503" max="503" width="21.140625" customWidth="1"/>
    <col min="504" max="504" width="16" customWidth="1"/>
    <col min="505" max="505" width="11.7109375" bestFit="1" customWidth="1"/>
    <col min="506" max="506" width="17.28515625" customWidth="1"/>
    <col min="747" max="747" width="11.140625" customWidth="1"/>
    <col min="748" max="748" width="75.42578125" customWidth="1"/>
    <col min="749" max="749" width="16.140625" customWidth="1"/>
    <col min="750" max="751" width="17.7109375" customWidth="1"/>
    <col min="752" max="752" width="0" hidden="1" customWidth="1"/>
    <col min="753" max="753" width="17.7109375" customWidth="1"/>
    <col min="754" max="754" width="21.7109375" customWidth="1"/>
    <col min="755" max="757" width="0" hidden="1" customWidth="1"/>
    <col min="759" max="759" width="21.140625" customWidth="1"/>
    <col min="760" max="760" width="16" customWidth="1"/>
    <col min="761" max="761" width="11.7109375" bestFit="1" customWidth="1"/>
    <col min="762" max="762" width="17.28515625" customWidth="1"/>
    <col min="1003" max="1003" width="11.140625" customWidth="1"/>
    <col min="1004" max="1004" width="75.42578125" customWidth="1"/>
    <col min="1005" max="1005" width="16.140625" customWidth="1"/>
    <col min="1006" max="1007" width="17.7109375" customWidth="1"/>
    <col min="1008" max="1008" width="0" hidden="1" customWidth="1"/>
    <col min="1009" max="1009" width="17.7109375" customWidth="1"/>
    <col min="1010" max="1010" width="21.7109375" customWidth="1"/>
    <col min="1011" max="1013" width="0" hidden="1" customWidth="1"/>
    <col min="1015" max="1015" width="21.140625" customWidth="1"/>
    <col min="1016" max="1016" width="16" customWidth="1"/>
    <col min="1017" max="1017" width="11.7109375" bestFit="1" customWidth="1"/>
    <col min="1018" max="1018" width="17.28515625" customWidth="1"/>
    <col min="1259" max="1259" width="11.140625" customWidth="1"/>
    <col min="1260" max="1260" width="75.42578125" customWidth="1"/>
    <col min="1261" max="1261" width="16.140625" customWidth="1"/>
    <col min="1262" max="1263" width="17.7109375" customWidth="1"/>
    <col min="1264" max="1264" width="0" hidden="1" customWidth="1"/>
    <col min="1265" max="1265" width="17.7109375" customWidth="1"/>
    <col min="1266" max="1266" width="21.7109375" customWidth="1"/>
    <col min="1267" max="1269" width="0" hidden="1" customWidth="1"/>
    <col min="1271" max="1271" width="21.140625" customWidth="1"/>
    <col min="1272" max="1272" width="16" customWidth="1"/>
    <col min="1273" max="1273" width="11.7109375" bestFit="1" customWidth="1"/>
    <col min="1274" max="1274" width="17.28515625" customWidth="1"/>
    <col min="1515" max="1515" width="11.140625" customWidth="1"/>
    <col min="1516" max="1516" width="75.42578125" customWidth="1"/>
    <col min="1517" max="1517" width="16.140625" customWidth="1"/>
    <col min="1518" max="1519" width="17.7109375" customWidth="1"/>
    <col min="1520" max="1520" width="0" hidden="1" customWidth="1"/>
    <col min="1521" max="1521" width="17.7109375" customWidth="1"/>
    <col min="1522" max="1522" width="21.7109375" customWidth="1"/>
    <col min="1523" max="1525" width="0" hidden="1" customWidth="1"/>
    <col min="1527" max="1527" width="21.140625" customWidth="1"/>
    <col min="1528" max="1528" width="16" customWidth="1"/>
    <col min="1529" max="1529" width="11.7109375" bestFit="1" customWidth="1"/>
    <col min="1530" max="1530" width="17.28515625" customWidth="1"/>
    <col min="1771" max="1771" width="11.140625" customWidth="1"/>
    <col min="1772" max="1772" width="75.42578125" customWidth="1"/>
    <col min="1773" max="1773" width="16.140625" customWidth="1"/>
    <col min="1774" max="1775" width="17.7109375" customWidth="1"/>
    <col min="1776" max="1776" width="0" hidden="1" customWidth="1"/>
    <col min="1777" max="1777" width="17.7109375" customWidth="1"/>
    <col min="1778" max="1778" width="21.7109375" customWidth="1"/>
    <col min="1779" max="1781" width="0" hidden="1" customWidth="1"/>
    <col min="1783" max="1783" width="21.140625" customWidth="1"/>
    <col min="1784" max="1784" width="16" customWidth="1"/>
    <col min="1785" max="1785" width="11.7109375" bestFit="1" customWidth="1"/>
    <col min="1786" max="1786" width="17.28515625" customWidth="1"/>
    <col min="2027" max="2027" width="11.140625" customWidth="1"/>
    <col min="2028" max="2028" width="75.42578125" customWidth="1"/>
    <col min="2029" max="2029" width="16.140625" customWidth="1"/>
    <col min="2030" max="2031" width="17.7109375" customWidth="1"/>
    <col min="2032" max="2032" width="0" hidden="1" customWidth="1"/>
    <col min="2033" max="2033" width="17.7109375" customWidth="1"/>
    <col min="2034" max="2034" width="21.7109375" customWidth="1"/>
    <col min="2035" max="2037" width="0" hidden="1" customWidth="1"/>
    <col min="2039" max="2039" width="21.140625" customWidth="1"/>
    <col min="2040" max="2040" width="16" customWidth="1"/>
    <col min="2041" max="2041" width="11.7109375" bestFit="1" customWidth="1"/>
    <col min="2042" max="2042" width="17.28515625" customWidth="1"/>
    <col min="2283" max="2283" width="11.140625" customWidth="1"/>
    <col min="2284" max="2284" width="75.42578125" customWidth="1"/>
    <col min="2285" max="2285" width="16.140625" customWidth="1"/>
    <col min="2286" max="2287" width="17.7109375" customWidth="1"/>
    <col min="2288" max="2288" width="0" hidden="1" customWidth="1"/>
    <col min="2289" max="2289" width="17.7109375" customWidth="1"/>
    <col min="2290" max="2290" width="21.7109375" customWidth="1"/>
    <col min="2291" max="2293" width="0" hidden="1" customWidth="1"/>
    <col min="2295" max="2295" width="21.140625" customWidth="1"/>
    <col min="2296" max="2296" width="16" customWidth="1"/>
    <col min="2297" max="2297" width="11.7109375" bestFit="1" customWidth="1"/>
    <col min="2298" max="2298" width="17.28515625" customWidth="1"/>
    <col min="2539" max="2539" width="11.140625" customWidth="1"/>
    <col min="2540" max="2540" width="75.42578125" customWidth="1"/>
    <col min="2541" max="2541" width="16.140625" customWidth="1"/>
    <col min="2542" max="2543" width="17.7109375" customWidth="1"/>
    <col min="2544" max="2544" width="0" hidden="1" customWidth="1"/>
    <col min="2545" max="2545" width="17.7109375" customWidth="1"/>
    <col min="2546" max="2546" width="21.7109375" customWidth="1"/>
    <col min="2547" max="2549" width="0" hidden="1" customWidth="1"/>
    <col min="2551" max="2551" width="21.140625" customWidth="1"/>
    <col min="2552" max="2552" width="16" customWidth="1"/>
    <col min="2553" max="2553" width="11.7109375" bestFit="1" customWidth="1"/>
    <col min="2554" max="2554" width="17.28515625" customWidth="1"/>
    <col min="2795" max="2795" width="11.140625" customWidth="1"/>
    <col min="2796" max="2796" width="75.42578125" customWidth="1"/>
    <col min="2797" max="2797" width="16.140625" customWidth="1"/>
    <col min="2798" max="2799" width="17.7109375" customWidth="1"/>
    <col min="2800" max="2800" width="0" hidden="1" customWidth="1"/>
    <col min="2801" max="2801" width="17.7109375" customWidth="1"/>
    <col min="2802" max="2802" width="21.7109375" customWidth="1"/>
    <col min="2803" max="2805" width="0" hidden="1" customWidth="1"/>
    <col min="2807" max="2807" width="21.140625" customWidth="1"/>
    <col min="2808" max="2808" width="16" customWidth="1"/>
    <col min="2809" max="2809" width="11.7109375" bestFit="1" customWidth="1"/>
    <col min="2810" max="2810" width="17.28515625" customWidth="1"/>
    <col min="3051" max="3051" width="11.140625" customWidth="1"/>
    <col min="3052" max="3052" width="75.42578125" customWidth="1"/>
    <col min="3053" max="3053" width="16.140625" customWidth="1"/>
    <col min="3054" max="3055" width="17.7109375" customWidth="1"/>
    <col min="3056" max="3056" width="0" hidden="1" customWidth="1"/>
    <col min="3057" max="3057" width="17.7109375" customWidth="1"/>
    <col min="3058" max="3058" width="21.7109375" customWidth="1"/>
    <col min="3059" max="3061" width="0" hidden="1" customWidth="1"/>
    <col min="3063" max="3063" width="21.140625" customWidth="1"/>
    <col min="3064" max="3064" width="16" customWidth="1"/>
    <col min="3065" max="3065" width="11.7109375" bestFit="1" customWidth="1"/>
    <col min="3066" max="3066" width="17.28515625" customWidth="1"/>
    <col min="3307" max="3307" width="11.140625" customWidth="1"/>
    <col min="3308" max="3308" width="75.42578125" customWidth="1"/>
    <col min="3309" max="3309" width="16.140625" customWidth="1"/>
    <col min="3310" max="3311" width="17.7109375" customWidth="1"/>
    <col min="3312" max="3312" width="0" hidden="1" customWidth="1"/>
    <col min="3313" max="3313" width="17.7109375" customWidth="1"/>
    <col min="3314" max="3314" width="21.7109375" customWidth="1"/>
    <col min="3315" max="3317" width="0" hidden="1" customWidth="1"/>
    <col min="3319" max="3319" width="21.140625" customWidth="1"/>
    <col min="3320" max="3320" width="16" customWidth="1"/>
    <col min="3321" max="3321" width="11.7109375" bestFit="1" customWidth="1"/>
    <col min="3322" max="3322" width="17.28515625" customWidth="1"/>
    <col min="3563" max="3563" width="11.140625" customWidth="1"/>
    <col min="3564" max="3564" width="75.42578125" customWidth="1"/>
    <col min="3565" max="3565" width="16.140625" customWidth="1"/>
    <col min="3566" max="3567" width="17.7109375" customWidth="1"/>
    <col min="3568" max="3568" width="0" hidden="1" customWidth="1"/>
    <col min="3569" max="3569" width="17.7109375" customWidth="1"/>
    <col min="3570" max="3570" width="21.7109375" customWidth="1"/>
    <col min="3571" max="3573" width="0" hidden="1" customWidth="1"/>
    <col min="3575" max="3575" width="21.140625" customWidth="1"/>
    <col min="3576" max="3576" width="16" customWidth="1"/>
    <col min="3577" max="3577" width="11.7109375" bestFit="1" customWidth="1"/>
    <col min="3578" max="3578" width="17.28515625" customWidth="1"/>
    <col min="3819" max="3819" width="11.140625" customWidth="1"/>
    <col min="3820" max="3820" width="75.42578125" customWidth="1"/>
    <col min="3821" max="3821" width="16.140625" customWidth="1"/>
    <col min="3822" max="3823" width="17.7109375" customWidth="1"/>
    <col min="3824" max="3824" width="0" hidden="1" customWidth="1"/>
    <col min="3825" max="3825" width="17.7109375" customWidth="1"/>
    <col min="3826" max="3826" width="21.7109375" customWidth="1"/>
    <col min="3827" max="3829" width="0" hidden="1" customWidth="1"/>
    <col min="3831" max="3831" width="21.140625" customWidth="1"/>
    <col min="3832" max="3832" width="16" customWidth="1"/>
    <col min="3833" max="3833" width="11.7109375" bestFit="1" customWidth="1"/>
    <col min="3834" max="3834" width="17.28515625" customWidth="1"/>
    <col min="4075" max="4075" width="11.140625" customWidth="1"/>
    <col min="4076" max="4076" width="75.42578125" customWidth="1"/>
    <col min="4077" max="4077" width="16.140625" customWidth="1"/>
    <col min="4078" max="4079" width="17.7109375" customWidth="1"/>
    <col min="4080" max="4080" width="0" hidden="1" customWidth="1"/>
    <col min="4081" max="4081" width="17.7109375" customWidth="1"/>
    <col min="4082" max="4082" width="21.7109375" customWidth="1"/>
    <col min="4083" max="4085" width="0" hidden="1" customWidth="1"/>
    <col min="4087" max="4087" width="21.140625" customWidth="1"/>
    <col min="4088" max="4088" width="16" customWidth="1"/>
    <col min="4089" max="4089" width="11.7109375" bestFit="1" customWidth="1"/>
    <col min="4090" max="4090" width="17.28515625" customWidth="1"/>
    <col min="4331" max="4331" width="11.140625" customWidth="1"/>
    <col min="4332" max="4332" width="75.42578125" customWidth="1"/>
    <col min="4333" max="4333" width="16.140625" customWidth="1"/>
    <col min="4334" max="4335" width="17.7109375" customWidth="1"/>
    <col min="4336" max="4336" width="0" hidden="1" customWidth="1"/>
    <col min="4337" max="4337" width="17.7109375" customWidth="1"/>
    <col min="4338" max="4338" width="21.7109375" customWidth="1"/>
    <col min="4339" max="4341" width="0" hidden="1" customWidth="1"/>
    <col min="4343" max="4343" width="21.140625" customWidth="1"/>
    <col min="4344" max="4344" width="16" customWidth="1"/>
    <col min="4345" max="4345" width="11.7109375" bestFit="1" customWidth="1"/>
    <col min="4346" max="4346" width="17.28515625" customWidth="1"/>
    <col min="4587" max="4587" width="11.140625" customWidth="1"/>
    <col min="4588" max="4588" width="75.42578125" customWidth="1"/>
    <col min="4589" max="4589" width="16.140625" customWidth="1"/>
    <col min="4590" max="4591" width="17.7109375" customWidth="1"/>
    <col min="4592" max="4592" width="0" hidden="1" customWidth="1"/>
    <col min="4593" max="4593" width="17.7109375" customWidth="1"/>
    <col min="4594" max="4594" width="21.7109375" customWidth="1"/>
    <col min="4595" max="4597" width="0" hidden="1" customWidth="1"/>
    <col min="4599" max="4599" width="21.140625" customWidth="1"/>
    <col min="4600" max="4600" width="16" customWidth="1"/>
    <col min="4601" max="4601" width="11.7109375" bestFit="1" customWidth="1"/>
    <col min="4602" max="4602" width="17.28515625" customWidth="1"/>
    <col min="4843" max="4843" width="11.140625" customWidth="1"/>
    <col min="4844" max="4844" width="75.42578125" customWidth="1"/>
    <col min="4845" max="4845" width="16.140625" customWidth="1"/>
    <col min="4846" max="4847" width="17.7109375" customWidth="1"/>
    <col min="4848" max="4848" width="0" hidden="1" customWidth="1"/>
    <col min="4849" max="4849" width="17.7109375" customWidth="1"/>
    <col min="4850" max="4850" width="21.7109375" customWidth="1"/>
    <col min="4851" max="4853" width="0" hidden="1" customWidth="1"/>
    <col min="4855" max="4855" width="21.140625" customWidth="1"/>
    <col min="4856" max="4856" width="16" customWidth="1"/>
    <col min="4857" max="4857" width="11.7109375" bestFit="1" customWidth="1"/>
    <col min="4858" max="4858" width="17.28515625" customWidth="1"/>
    <col min="5099" max="5099" width="11.140625" customWidth="1"/>
    <col min="5100" max="5100" width="75.42578125" customWidth="1"/>
    <col min="5101" max="5101" width="16.140625" customWidth="1"/>
    <col min="5102" max="5103" width="17.7109375" customWidth="1"/>
    <col min="5104" max="5104" width="0" hidden="1" customWidth="1"/>
    <col min="5105" max="5105" width="17.7109375" customWidth="1"/>
    <col min="5106" max="5106" width="21.7109375" customWidth="1"/>
    <col min="5107" max="5109" width="0" hidden="1" customWidth="1"/>
    <col min="5111" max="5111" width="21.140625" customWidth="1"/>
    <col min="5112" max="5112" width="16" customWidth="1"/>
    <col min="5113" max="5113" width="11.7109375" bestFit="1" customWidth="1"/>
    <col min="5114" max="5114" width="17.28515625" customWidth="1"/>
    <col min="5355" max="5355" width="11.140625" customWidth="1"/>
    <col min="5356" max="5356" width="75.42578125" customWidth="1"/>
    <col min="5357" max="5357" width="16.140625" customWidth="1"/>
    <col min="5358" max="5359" width="17.7109375" customWidth="1"/>
    <col min="5360" max="5360" width="0" hidden="1" customWidth="1"/>
    <col min="5361" max="5361" width="17.7109375" customWidth="1"/>
    <col min="5362" max="5362" width="21.7109375" customWidth="1"/>
    <col min="5363" max="5365" width="0" hidden="1" customWidth="1"/>
    <col min="5367" max="5367" width="21.140625" customWidth="1"/>
    <col min="5368" max="5368" width="16" customWidth="1"/>
    <col min="5369" max="5369" width="11.7109375" bestFit="1" customWidth="1"/>
    <col min="5370" max="5370" width="17.28515625" customWidth="1"/>
    <col min="5611" max="5611" width="11.140625" customWidth="1"/>
    <col min="5612" max="5612" width="75.42578125" customWidth="1"/>
    <col min="5613" max="5613" width="16.140625" customWidth="1"/>
    <col min="5614" max="5615" width="17.7109375" customWidth="1"/>
    <col min="5616" max="5616" width="0" hidden="1" customWidth="1"/>
    <col min="5617" max="5617" width="17.7109375" customWidth="1"/>
    <col min="5618" max="5618" width="21.7109375" customWidth="1"/>
    <col min="5619" max="5621" width="0" hidden="1" customWidth="1"/>
    <col min="5623" max="5623" width="21.140625" customWidth="1"/>
    <col min="5624" max="5624" width="16" customWidth="1"/>
    <col min="5625" max="5625" width="11.7109375" bestFit="1" customWidth="1"/>
    <col min="5626" max="5626" width="17.28515625" customWidth="1"/>
    <col min="5867" max="5867" width="11.140625" customWidth="1"/>
    <col min="5868" max="5868" width="75.42578125" customWidth="1"/>
    <col min="5869" max="5869" width="16.140625" customWidth="1"/>
    <col min="5870" max="5871" width="17.7109375" customWidth="1"/>
    <col min="5872" max="5872" width="0" hidden="1" customWidth="1"/>
    <col min="5873" max="5873" width="17.7109375" customWidth="1"/>
    <col min="5874" max="5874" width="21.7109375" customWidth="1"/>
    <col min="5875" max="5877" width="0" hidden="1" customWidth="1"/>
    <col min="5879" max="5879" width="21.140625" customWidth="1"/>
    <col min="5880" max="5880" width="16" customWidth="1"/>
    <col min="5881" max="5881" width="11.7109375" bestFit="1" customWidth="1"/>
    <col min="5882" max="5882" width="17.28515625" customWidth="1"/>
    <col min="6123" max="6123" width="11.140625" customWidth="1"/>
    <col min="6124" max="6124" width="75.42578125" customWidth="1"/>
    <col min="6125" max="6125" width="16.140625" customWidth="1"/>
    <col min="6126" max="6127" width="17.7109375" customWidth="1"/>
    <col min="6128" max="6128" width="0" hidden="1" customWidth="1"/>
    <col min="6129" max="6129" width="17.7109375" customWidth="1"/>
    <col min="6130" max="6130" width="21.7109375" customWidth="1"/>
    <col min="6131" max="6133" width="0" hidden="1" customWidth="1"/>
    <col min="6135" max="6135" width="21.140625" customWidth="1"/>
    <col min="6136" max="6136" width="16" customWidth="1"/>
    <col min="6137" max="6137" width="11.7109375" bestFit="1" customWidth="1"/>
    <col min="6138" max="6138" width="17.28515625" customWidth="1"/>
    <col min="6379" max="6379" width="11.140625" customWidth="1"/>
    <col min="6380" max="6380" width="75.42578125" customWidth="1"/>
    <col min="6381" max="6381" width="16.140625" customWidth="1"/>
    <col min="6382" max="6383" width="17.7109375" customWidth="1"/>
    <col min="6384" max="6384" width="0" hidden="1" customWidth="1"/>
    <col min="6385" max="6385" width="17.7109375" customWidth="1"/>
    <col min="6386" max="6386" width="21.7109375" customWidth="1"/>
    <col min="6387" max="6389" width="0" hidden="1" customWidth="1"/>
    <col min="6391" max="6391" width="21.140625" customWidth="1"/>
    <col min="6392" max="6392" width="16" customWidth="1"/>
    <col min="6393" max="6393" width="11.7109375" bestFit="1" customWidth="1"/>
    <col min="6394" max="6394" width="17.28515625" customWidth="1"/>
    <col min="6635" max="6635" width="11.140625" customWidth="1"/>
    <col min="6636" max="6636" width="75.42578125" customWidth="1"/>
    <col min="6637" max="6637" width="16.140625" customWidth="1"/>
    <col min="6638" max="6639" width="17.7109375" customWidth="1"/>
    <col min="6640" max="6640" width="0" hidden="1" customWidth="1"/>
    <col min="6641" max="6641" width="17.7109375" customWidth="1"/>
    <col min="6642" max="6642" width="21.7109375" customWidth="1"/>
    <col min="6643" max="6645" width="0" hidden="1" customWidth="1"/>
    <col min="6647" max="6647" width="21.140625" customWidth="1"/>
    <col min="6648" max="6648" width="16" customWidth="1"/>
    <col min="6649" max="6649" width="11.7109375" bestFit="1" customWidth="1"/>
    <col min="6650" max="6650" width="17.28515625" customWidth="1"/>
    <col min="6891" max="6891" width="11.140625" customWidth="1"/>
    <col min="6892" max="6892" width="75.42578125" customWidth="1"/>
    <col min="6893" max="6893" width="16.140625" customWidth="1"/>
    <col min="6894" max="6895" width="17.7109375" customWidth="1"/>
    <col min="6896" max="6896" width="0" hidden="1" customWidth="1"/>
    <col min="6897" max="6897" width="17.7109375" customWidth="1"/>
    <col min="6898" max="6898" width="21.7109375" customWidth="1"/>
    <col min="6899" max="6901" width="0" hidden="1" customWidth="1"/>
    <col min="6903" max="6903" width="21.140625" customWidth="1"/>
    <col min="6904" max="6904" width="16" customWidth="1"/>
    <col min="6905" max="6905" width="11.7109375" bestFit="1" customWidth="1"/>
    <col min="6906" max="6906" width="17.28515625" customWidth="1"/>
    <col min="7147" max="7147" width="11.140625" customWidth="1"/>
    <col min="7148" max="7148" width="75.42578125" customWidth="1"/>
    <col min="7149" max="7149" width="16.140625" customWidth="1"/>
    <col min="7150" max="7151" width="17.7109375" customWidth="1"/>
    <col min="7152" max="7152" width="0" hidden="1" customWidth="1"/>
    <col min="7153" max="7153" width="17.7109375" customWidth="1"/>
    <col min="7154" max="7154" width="21.7109375" customWidth="1"/>
    <col min="7155" max="7157" width="0" hidden="1" customWidth="1"/>
    <col min="7159" max="7159" width="21.140625" customWidth="1"/>
    <col min="7160" max="7160" width="16" customWidth="1"/>
    <col min="7161" max="7161" width="11.7109375" bestFit="1" customWidth="1"/>
    <col min="7162" max="7162" width="17.28515625" customWidth="1"/>
    <col min="7403" max="7403" width="11.140625" customWidth="1"/>
    <col min="7404" max="7404" width="75.42578125" customWidth="1"/>
    <col min="7405" max="7405" width="16.140625" customWidth="1"/>
    <col min="7406" max="7407" width="17.7109375" customWidth="1"/>
    <col min="7408" max="7408" width="0" hidden="1" customWidth="1"/>
    <col min="7409" max="7409" width="17.7109375" customWidth="1"/>
    <col min="7410" max="7410" width="21.7109375" customWidth="1"/>
    <col min="7411" max="7413" width="0" hidden="1" customWidth="1"/>
    <col min="7415" max="7415" width="21.140625" customWidth="1"/>
    <col min="7416" max="7416" width="16" customWidth="1"/>
    <col min="7417" max="7417" width="11.7109375" bestFit="1" customWidth="1"/>
    <col min="7418" max="7418" width="17.28515625" customWidth="1"/>
    <col min="7659" max="7659" width="11.140625" customWidth="1"/>
    <col min="7660" max="7660" width="75.42578125" customWidth="1"/>
    <col min="7661" max="7661" width="16.140625" customWidth="1"/>
    <col min="7662" max="7663" width="17.7109375" customWidth="1"/>
    <col min="7664" max="7664" width="0" hidden="1" customWidth="1"/>
    <col min="7665" max="7665" width="17.7109375" customWidth="1"/>
    <col min="7666" max="7666" width="21.7109375" customWidth="1"/>
    <col min="7667" max="7669" width="0" hidden="1" customWidth="1"/>
    <col min="7671" max="7671" width="21.140625" customWidth="1"/>
    <col min="7672" max="7672" width="16" customWidth="1"/>
    <col min="7673" max="7673" width="11.7109375" bestFit="1" customWidth="1"/>
    <col min="7674" max="7674" width="17.28515625" customWidth="1"/>
    <col min="7915" max="7915" width="11.140625" customWidth="1"/>
    <col min="7916" max="7916" width="75.42578125" customWidth="1"/>
    <col min="7917" max="7917" width="16.140625" customWidth="1"/>
    <col min="7918" max="7919" width="17.7109375" customWidth="1"/>
    <col min="7920" max="7920" width="0" hidden="1" customWidth="1"/>
    <col min="7921" max="7921" width="17.7109375" customWidth="1"/>
    <col min="7922" max="7922" width="21.7109375" customWidth="1"/>
    <col min="7923" max="7925" width="0" hidden="1" customWidth="1"/>
    <col min="7927" max="7927" width="21.140625" customWidth="1"/>
    <col min="7928" max="7928" width="16" customWidth="1"/>
    <col min="7929" max="7929" width="11.7109375" bestFit="1" customWidth="1"/>
    <col min="7930" max="7930" width="17.28515625" customWidth="1"/>
    <col min="8171" max="8171" width="11.140625" customWidth="1"/>
    <col min="8172" max="8172" width="75.42578125" customWidth="1"/>
    <col min="8173" max="8173" width="16.140625" customWidth="1"/>
    <col min="8174" max="8175" width="17.7109375" customWidth="1"/>
    <col min="8176" max="8176" width="0" hidden="1" customWidth="1"/>
    <col min="8177" max="8177" width="17.7109375" customWidth="1"/>
    <col min="8178" max="8178" width="21.7109375" customWidth="1"/>
    <col min="8179" max="8181" width="0" hidden="1" customWidth="1"/>
    <col min="8183" max="8183" width="21.140625" customWidth="1"/>
    <col min="8184" max="8184" width="16" customWidth="1"/>
    <col min="8185" max="8185" width="11.7109375" bestFit="1" customWidth="1"/>
    <col min="8186" max="8186" width="17.28515625" customWidth="1"/>
    <col min="8427" max="8427" width="11.140625" customWidth="1"/>
    <col min="8428" max="8428" width="75.42578125" customWidth="1"/>
    <col min="8429" max="8429" width="16.140625" customWidth="1"/>
    <col min="8430" max="8431" width="17.7109375" customWidth="1"/>
    <col min="8432" max="8432" width="0" hidden="1" customWidth="1"/>
    <col min="8433" max="8433" width="17.7109375" customWidth="1"/>
    <col min="8434" max="8434" width="21.7109375" customWidth="1"/>
    <col min="8435" max="8437" width="0" hidden="1" customWidth="1"/>
    <col min="8439" max="8439" width="21.140625" customWidth="1"/>
    <col min="8440" max="8440" width="16" customWidth="1"/>
    <col min="8441" max="8441" width="11.7109375" bestFit="1" customWidth="1"/>
    <col min="8442" max="8442" width="17.28515625" customWidth="1"/>
    <col min="8683" max="8683" width="11.140625" customWidth="1"/>
    <col min="8684" max="8684" width="75.42578125" customWidth="1"/>
    <col min="8685" max="8685" width="16.140625" customWidth="1"/>
    <col min="8686" max="8687" width="17.7109375" customWidth="1"/>
    <col min="8688" max="8688" width="0" hidden="1" customWidth="1"/>
    <col min="8689" max="8689" width="17.7109375" customWidth="1"/>
    <col min="8690" max="8690" width="21.7109375" customWidth="1"/>
    <col min="8691" max="8693" width="0" hidden="1" customWidth="1"/>
    <col min="8695" max="8695" width="21.140625" customWidth="1"/>
    <col min="8696" max="8696" width="16" customWidth="1"/>
    <col min="8697" max="8697" width="11.7109375" bestFit="1" customWidth="1"/>
    <col min="8698" max="8698" width="17.28515625" customWidth="1"/>
    <col min="8939" max="8939" width="11.140625" customWidth="1"/>
    <col min="8940" max="8940" width="75.42578125" customWidth="1"/>
    <col min="8941" max="8941" width="16.140625" customWidth="1"/>
    <col min="8942" max="8943" width="17.7109375" customWidth="1"/>
    <col min="8944" max="8944" width="0" hidden="1" customWidth="1"/>
    <col min="8945" max="8945" width="17.7109375" customWidth="1"/>
    <col min="8946" max="8946" width="21.7109375" customWidth="1"/>
    <col min="8947" max="8949" width="0" hidden="1" customWidth="1"/>
    <col min="8951" max="8951" width="21.140625" customWidth="1"/>
    <col min="8952" max="8952" width="16" customWidth="1"/>
    <col min="8953" max="8953" width="11.7109375" bestFit="1" customWidth="1"/>
    <col min="8954" max="8954" width="17.28515625" customWidth="1"/>
    <col min="9195" max="9195" width="11.140625" customWidth="1"/>
    <col min="9196" max="9196" width="75.42578125" customWidth="1"/>
    <col min="9197" max="9197" width="16.140625" customWidth="1"/>
    <col min="9198" max="9199" width="17.7109375" customWidth="1"/>
    <col min="9200" max="9200" width="0" hidden="1" customWidth="1"/>
    <col min="9201" max="9201" width="17.7109375" customWidth="1"/>
    <col min="9202" max="9202" width="21.7109375" customWidth="1"/>
    <col min="9203" max="9205" width="0" hidden="1" customWidth="1"/>
    <col min="9207" max="9207" width="21.140625" customWidth="1"/>
    <col min="9208" max="9208" width="16" customWidth="1"/>
    <col min="9209" max="9209" width="11.7109375" bestFit="1" customWidth="1"/>
    <col min="9210" max="9210" width="17.28515625" customWidth="1"/>
    <col min="9451" max="9451" width="11.140625" customWidth="1"/>
    <col min="9452" max="9452" width="75.42578125" customWidth="1"/>
    <col min="9453" max="9453" width="16.140625" customWidth="1"/>
    <col min="9454" max="9455" width="17.7109375" customWidth="1"/>
    <col min="9456" max="9456" width="0" hidden="1" customWidth="1"/>
    <col min="9457" max="9457" width="17.7109375" customWidth="1"/>
    <col min="9458" max="9458" width="21.7109375" customWidth="1"/>
    <col min="9459" max="9461" width="0" hidden="1" customWidth="1"/>
    <col min="9463" max="9463" width="21.140625" customWidth="1"/>
    <col min="9464" max="9464" width="16" customWidth="1"/>
    <col min="9465" max="9465" width="11.7109375" bestFit="1" customWidth="1"/>
    <col min="9466" max="9466" width="17.28515625" customWidth="1"/>
    <col min="9707" max="9707" width="11.140625" customWidth="1"/>
    <col min="9708" max="9708" width="75.42578125" customWidth="1"/>
    <col min="9709" max="9709" width="16.140625" customWidth="1"/>
    <col min="9710" max="9711" width="17.7109375" customWidth="1"/>
    <col min="9712" max="9712" width="0" hidden="1" customWidth="1"/>
    <col min="9713" max="9713" width="17.7109375" customWidth="1"/>
    <col min="9714" max="9714" width="21.7109375" customWidth="1"/>
    <col min="9715" max="9717" width="0" hidden="1" customWidth="1"/>
    <col min="9719" max="9719" width="21.140625" customWidth="1"/>
    <col min="9720" max="9720" width="16" customWidth="1"/>
    <col min="9721" max="9721" width="11.7109375" bestFit="1" customWidth="1"/>
    <col min="9722" max="9722" width="17.28515625" customWidth="1"/>
    <col min="9963" max="9963" width="11.140625" customWidth="1"/>
    <col min="9964" max="9964" width="75.42578125" customWidth="1"/>
    <col min="9965" max="9965" width="16.140625" customWidth="1"/>
    <col min="9966" max="9967" width="17.7109375" customWidth="1"/>
    <col min="9968" max="9968" width="0" hidden="1" customWidth="1"/>
    <col min="9969" max="9969" width="17.7109375" customWidth="1"/>
    <col min="9970" max="9970" width="21.7109375" customWidth="1"/>
    <col min="9971" max="9973" width="0" hidden="1" customWidth="1"/>
    <col min="9975" max="9975" width="21.140625" customWidth="1"/>
    <col min="9976" max="9976" width="16" customWidth="1"/>
    <col min="9977" max="9977" width="11.7109375" bestFit="1" customWidth="1"/>
    <col min="9978" max="9978" width="17.28515625" customWidth="1"/>
    <col min="10219" max="10219" width="11.140625" customWidth="1"/>
    <col min="10220" max="10220" width="75.42578125" customWidth="1"/>
    <col min="10221" max="10221" width="16.140625" customWidth="1"/>
    <col min="10222" max="10223" width="17.7109375" customWidth="1"/>
    <col min="10224" max="10224" width="0" hidden="1" customWidth="1"/>
    <col min="10225" max="10225" width="17.7109375" customWidth="1"/>
    <col min="10226" max="10226" width="21.7109375" customWidth="1"/>
    <col min="10227" max="10229" width="0" hidden="1" customWidth="1"/>
    <col min="10231" max="10231" width="21.140625" customWidth="1"/>
    <col min="10232" max="10232" width="16" customWidth="1"/>
    <col min="10233" max="10233" width="11.7109375" bestFit="1" customWidth="1"/>
    <col min="10234" max="10234" width="17.28515625" customWidth="1"/>
    <col min="10475" max="10475" width="11.140625" customWidth="1"/>
    <col min="10476" max="10476" width="75.42578125" customWidth="1"/>
    <col min="10477" max="10477" width="16.140625" customWidth="1"/>
    <col min="10478" max="10479" width="17.7109375" customWidth="1"/>
    <col min="10480" max="10480" width="0" hidden="1" customWidth="1"/>
    <col min="10481" max="10481" width="17.7109375" customWidth="1"/>
    <col min="10482" max="10482" width="21.7109375" customWidth="1"/>
    <col min="10483" max="10485" width="0" hidden="1" customWidth="1"/>
    <col min="10487" max="10487" width="21.140625" customWidth="1"/>
    <col min="10488" max="10488" width="16" customWidth="1"/>
    <col min="10489" max="10489" width="11.7109375" bestFit="1" customWidth="1"/>
    <col min="10490" max="10490" width="17.28515625" customWidth="1"/>
    <col min="10731" max="10731" width="11.140625" customWidth="1"/>
    <col min="10732" max="10732" width="75.42578125" customWidth="1"/>
    <col min="10733" max="10733" width="16.140625" customWidth="1"/>
    <col min="10734" max="10735" width="17.7109375" customWidth="1"/>
    <col min="10736" max="10736" width="0" hidden="1" customWidth="1"/>
    <col min="10737" max="10737" width="17.7109375" customWidth="1"/>
    <col min="10738" max="10738" width="21.7109375" customWidth="1"/>
    <col min="10739" max="10741" width="0" hidden="1" customWidth="1"/>
    <col min="10743" max="10743" width="21.140625" customWidth="1"/>
    <col min="10744" max="10744" width="16" customWidth="1"/>
    <col min="10745" max="10745" width="11.7109375" bestFit="1" customWidth="1"/>
    <col min="10746" max="10746" width="17.28515625" customWidth="1"/>
    <col min="10987" max="10987" width="11.140625" customWidth="1"/>
    <col min="10988" max="10988" width="75.42578125" customWidth="1"/>
    <col min="10989" max="10989" width="16.140625" customWidth="1"/>
    <col min="10990" max="10991" width="17.7109375" customWidth="1"/>
    <col min="10992" max="10992" width="0" hidden="1" customWidth="1"/>
    <col min="10993" max="10993" width="17.7109375" customWidth="1"/>
    <col min="10994" max="10994" width="21.7109375" customWidth="1"/>
    <col min="10995" max="10997" width="0" hidden="1" customWidth="1"/>
    <col min="10999" max="10999" width="21.140625" customWidth="1"/>
    <col min="11000" max="11000" width="16" customWidth="1"/>
    <col min="11001" max="11001" width="11.7109375" bestFit="1" customWidth="1"/>
    <col min="11002" max="11002" width="17.28515625" customWidth="1"/>
    <col min="11243" max="11243" width="11.140625" customWidth="1"/>
    <col min="11244" max="11244" width="75.42578125" customWidth="1"/>
    <col min="11245" max="11245" width="16.140625" customWidth="1"/>
    <col min="11246" max="11247" width="17.7109375" customWidth="1"/>
    <col min="11248" max="11248" width="0" hidden="1" customWidth="1"/>
    <col min="11249" max="11249" width="17.7109375" customWidth="1"/>
    <col min="11250" max="11250" width="21.7109375" customWidth="1"/>
    <col min="11251" max="11253" width="0" hidden="1" customWidth="1"/>
    <col min="11255" max="11255" width="21.140625" customWidth="1"/>
    <col min="11256" max="11256" width="16" customWidth="1"/>
    <col min="11257" max="11257" width="11.7109375" bestFit="1" customWidth="1"/>
    <col min="11258" max="11258" width="17.28515625" customWidth="1"/>
    <col min="11499" max="11499" width="11.140625" customWidth="1"/>
    <col min="11500" max="11500" width="75.42578125" customWidth="1"/>
    <col min="11501" max="11501" width="16.140625" customWidth="1"/>
    <col min="11502" max="11503" width="17.7109375" customWidth="1"/>
    <col min="11504" max="11504" width="0" hidden="1" customWidth="1"/>
    <col min="11505" max="11505" width="17.7109375" customWidth="1"/>
    <col min="11506" max="11506" width="21.7109375" customWidth="1"/>
    <col min="11507" max="11509" width="0" hidden="1" customWidth="1"/>
    <col min="11511" max="11511" width="21.140625" customWidth="1"/>
    <col min="11512" max="11512" width="16" customWidth="1"/>
    <col min="11513" max="11513" width="11.7109375" bestFit="1" customWidth="1"/>
    <col min="11514" max="11514" width="17.28515625" customWidth="1"/>
    <col min="11755" max="11755" width="11.140625" customWidth="1"/>
    <col min="11756" max="11756" width="75.42578125" customWidth="1"/>
    <col min="11757" max="11757" width="16.140625" customWidth="1"/>
    <col min="11758" max="11759" width="17.7109375" customWidth="1"/>
    <col min="11760" max="11760" width="0" hidden="1" customWidth="1"/>
    <col min="11761" max="11761" width="17.7109375" customWidth="1"/>
    <col min="11762" max="11762" width="21.7109375" customWidth="1"/>
    <col min="11763" max="11765" width="0" hidden="1" customWidth="1"/>
    <col min="11767" max="11767" width="21.140625" customWidth="1"/>
    <col min="11768" max="11768" width="16" customWidth="1"/>
    <col min="11769" max="11769" width="11.7109375" bestFit="1" customWidth="1"/>
    <col min="11770" max="11770" width="17.28515625" customWidth="1"/>
    <col min="12011" max="12011" width="11.140625" customWidth="1"/>
    <col min="12012" max="12012" width="75.42578125" customWidth="1"/>
    <col min="12013" max="12013" width="16.140625" customWidth="1"/>
    <col min="12014" max="12015" width="17.7109375" customWidth="1"/>
    <col min="12016" max="12016" width="0" hidden="1" customWidth="1"/>
    <col min="12017" max="12017" width="17.7109375" customWidth="1"/>
    <col min="12018" max="12018" width="21.7109375" customWidth="1"/>
    <col min="12019" max="12021" width="0" hidden="1" customWidth="1"/>
    <col min="12023" max="12023" width="21.140625" customWidth="1"/>
    <col min="12024" max="12024" width="16" customWidth="1"/>
    <col min="12025" max="12025" width="11.7109375" bestFit="1" customWidth="1"/>
    <col min="12026" max="12026" width="17.28515625" customWidth="1"/>
    <col min="12267" max="12267" width="11.140625" customWidth="1"/>
    <col min="12268" max="12268" width="75.42578125" customWidth="1"/>
    <col min="12269" max="12269" width="16.140625" customWidth="1"/>
    <col min="12270" max="12271" width="17.7109375" customWidth="1"/>
    <col min="12272" max="12272" width="0" hidden="1" customWidth="1"/>
    <col min="12273" max="12273" width="17.7109375" customWidth="1"/>
    <col min="12274" max="12274" width="21.7109375" customWidth="1"/>
    <col min="12275" max="12277" width="0" hidden="1" customWidth="1"/>
    <col min="12279" max="12279" width="21.140625" customWidth="1"/>
    <col min="12280" max="12280" width="16" customWidth="1"/>
    <col min="12281" max="12281" width="11.7109375" bestFit="1" customWidth="1"/>
    <col min="12282" max="12282" width="17.28515625" customWidth="1"/>
    <col min="12523" max="12523" width="11.140625" customWidth="1"/>
    <col min="12524" max="12524" width="75.42578125" customWidth="1"/>
    <col min="12525" max="12525" width="16.140625" customWidth="1"/>
    <col min="12526" max="12527" width="17.7109375" customWidth="1"/>
    <col min="12528" max="12528" width="0" hidden="1" customWidth="1"/>
    <col min="12529" max="12529" width="17.7109375" customWidth="1"/>
    <col min="12530" max="12530" width="21.7109375" customWidth="1"/>
    <col min="12531" max="12533" width="0" hidden="1" customWidth="1"/>
    <col min="12535" max="12535" width="21.140625" customWidth="1"/>
    <col min="12536" max="12536" width="16" customWidth="1"/>
    <col min="12537" max="12537" width="11.7109375" bestFit="1" customWidth="1"/>
    <col min="12538" max="12538" width="17.28515625" customWidth="1"/>
    <col min="12779" max="12779" width="11.140625" customWidth="1"/>
    <col min="12780" max="12780" width="75.42578125" customWidth="1"/>
    <col min="12781" max="12781" width="16.140625" customWidth="1"/>
    <col min="12782" max="12783" width="17.7109375" customWidth="1"/>
    <col min="12784" max="12784" width="0" hidden="1" customWidth="1"/>
    <col min="12785" max="12785" width="17.7109375" customWidth="1"/>
    <col min="12786" max="12786" width="21.7109375" customWidth="1"/>
    <col min="12787" max="12789" width="0" hidden="1" customWidth="1"/>
    <col min="12791" max="12791" width="21.140625" customWidth="1"/>
    <col min="12792" max="12792" width="16" customWidth="1"/>
    <col min="12793" max="12793" width="11.7109375" bestFit="1" customWidth="1"/>
    <col min="12794" max="12794" width="17.28515625" customWidth="1"/>
    <col min="13035" max="13035" width="11.140625" customWidth="1"/>
    <col min="13036" max="13036" width="75.42578125" customWidth="1"/>
    <col min="13037" max="13037" width="16.140625" customWidth="1"/>
    <col min="13038" max="13039" width="17.7109375" customWidth="1"/>
    <col min="13040" max="13040" width="0" hidden="1" customWidth="1"/>
    <col min="13041" max="13041" width="17.7109375" customWidth="1"/>
    <col min="13042" max="13042" width="21.7109375" customWidth="1"/>
    <col min="13043" max="13045" width="0" hidden="1" customWidth="1"/>
    <col min="13047" max="13047" width="21.140625" customWidth="1"/>
    <col min="13048" max="13048" width="16" customWidth="1"/>
    <col min="13049" max="13049" width="11.7109375" bestFit="1" customWidth="1"/>
    <col min="13050" max="13050" width="17.28515625" customWidth="1"/>
    <col min="13291" max="13291" width="11.140625" customWidth="1"/>
    <col min="13292" max="13292" width="75.42578125" customWidth="1"/>
    <col min="13293" max="13293" width="16.140625" customWidth="1"/>
    <col min="13294" max="13295" width="17.7109375" customWidth="1"/>
    <col min="13296" max="13296" width="0" hidden="1" customWidth="1"/>
    <col min="13297" max="13297" width="17.7109375" customWidth="1"/>
    <col min="13298" max="13298" width="21.7109375" customWidth="1"/>
    <col min="13299" max="13301" width="0" hidden="1" customWidth="1"/>
    <col min="13303" max="13303" width="21.140625" customWidth="1"/>
    <col min="13304" max="13304" width="16" customWidth="1"/>
    <col min="13305" max="13305" width="11.7109375" bestFit="1" customWidth="1"/>
    <col min="13306" max="13306" width="17.28515625" customWidth="1"/>
    <col min="13547" max="13547" width="11.140625" customWidth="1"/>
    <col min="13548" max="13548" width="75.42578125" customWidth="1"/>
    <col min="13549" max="13549" width="16.140625" customWidth="1"/>
    <col min="13550" max="13551" width="17.7109375" customWidth="1"/>
    <col min="13552" max="13552" width="0" hidden="1" customWidth="1"/>
    <col min="13553" max="13553" width="17.7109375" customWidth="1"/>
    <col min="13554" max="13554" width="21.7109375" customWidth="1"/>
    <col min="13555" max="13557" width="0" hidden="1" customWidth="1"/>
    <col min="13559" max="13559" width="21.140625" customWidth="1"/>
    <col min="13560" max="13560" width="16" customWidth="1"/>
    <col min="13561" max="13561" width="11.7109375" bestFit="1" customWidth="1"/>
    <col min="13562" max="13562" width="17.28515625" customWidth="1"/>
    <col min="13803" max="13803" width="11.140625" customWidth="1"/>
    <col min="13804" max="13804" width="75.42578125" customWidth="1"/>
    <col min="13805" max="13805" width="16.140625" customWidth="1"/>
    <col min="13806" max="13807" width="17.7109375" customWidth="1"/>
    <col min="13808" max="13808" width="0" hidden="1" customWidth="1"/>
    <col min="13809" max="13809" width="17.7109375" customWidth="1"/>
    <col min="13810" max="13810" width="21.7109375" customWidth="1"/>
    <col min="13811" max="13813" width="0" hidden="1" customWidth="1"/>
    <col min="13815" max="13815" width="21.140625" customWidth="1"/>
    <col min="13816" max="13816" width="16" customWidth="1"/>
    <col min="13817" max="13817" width="11.7109375" bestFit="1" customWidth="1"/>
    <col min="13818" max="13818" width="17.28515625" customWidth="1"/>
    <col min="14059" max="14059" width="11.140625" customWidth="1"/>
    <col min="14060" max="14060" width="75.42578125" customWidth="1"/>
    <col min="14061" max="14061" width="16.140625" customWidth="1"/>
    <col min="14062" max="14063" width="17.7109375" customWidth="1"/>
    <col min="14064" max="14064" width="0" hidden="1" customWidth="1"/>
    <col min="14065" max="14065" width="17.7109375" customWidth="1"/>
    <col min="14066" max="14066" width="21.7109375" customWidth="1"/>
    <col min="14067" max="14069" width="0" hidden="1" customWidth="1"/>
    <col min="14071" max="14071" width="21.140625" customWidth="1"/>
    <col min="14072" max="14072" width="16" customWidth="1"/>
    <col min="14073" max="14073" width="11.7109375" bestFit="1" customWidth="1"/>
    <col min="14074" max="14074" width="17.28515625" customWidth="1"/>
    <col min="14315" max="14315" width="11.140625" customWidth="1"/>
    <col min="14316" max="14316" width="75.42578125" customWidth="1"/>
    <col min="14317" max="14317" width="16.140625" customWidth="1"/>
    <col min="14318" max="14319" width="17.7109375" customWidth="1"/>
    <col min="14320" max="14320" width="0" hidden="1" customWidth="1"/>
    <col min="14321" max="14321" width="17.7109375" customWidth="1"/>
    <col min="14322" max="14322" width="21.7109375" customWidth="1"/>
    <col min="14323" max="14325" width="0" hidden="1" customWidth="1"/>
    <col min="14327" max="14327" width="21.140625" customWidth="1"/>
    <col min="14328" max="14328" width="16" customWidth="1"/>
    <col min="14329" max="14329" width="11.7109375" bestFit="1" customWidth="1"/>
    <col min="14330" max="14330" width="17.28515625" customWidth="1"/>
    <col min="14571" max="14571" width="11.140625" customWidth="1"/>
    <col min="14572" max="14572" width="75.42578125" customWidth="1"/>
    <col min="14573" max="14573" width="16.140625" customWidth="1"/>
    <col min="14574" max="14575" width="17.7109375" customWidth="1"/>
    <col min="14576" max="14576" width="0" hidden="1" customWidth="1"/>
    <col min="14577" max="14577" width="17.7109375" customWidth="1"/>
    <col min="14578" max="14578" width="21.7109375" customWidth="1"/>
    <col min="14579" max="14581" width="0" hidden="1" customWidth="1"/>
    <col min="14583" max="14583" width="21.140625" customWidth="1"/>
    <col min="14584" max="14584" width="16" customWidth="1"/>
    <col min="14585" max="14585" width="11.7109375" bestFit="1" customWidth="1"/>
    <col min="14586" max="14586" width="17.28515625" customWidth="1"/>
    <col min="14827" max="14827" width="11.140625" customWidth="1"/>
    <col min="14828" max="14828" width="75.42578125" customWidth="1"/>
    <col min="14829" max="14829" width="16.140625" customWidth="1"/>
    <col min="14830" max="14831" width="17.7109375" customWidth="1"/>
    <col min="14832" max="14832" width="0" hidden="1" customWidth="1"/>
    <col min="14833" max="14833" width="17.7109375" customWidth="1"/>
    <col min="14834" max="14834" width="21.7109375" customWidth="1"/>
    <col min="14835" max="14837" width="0" hidden="1" customWidth="1"/>
    <col min="14839" max="14839" width="21.140625" customWidth="1"/>
    <col min="14840" max="14840" width="16" customWidth="1"/>
    <col min="14841" max="14841" width="11.7109375" bestFit="1" customWidth="1"/>
    <col min="14842" max="14842" width="17.28515625" customWidth="1"/>
    <col min="15083" max="15083" width="11.140625" customWidth="1"/>
    <col min="15084" max="15084" width="75.42578125" customWidth="1"/>
    <col min="15085" max="15085" width="16.140625" customWidth="1"/>
    <col min="15086" max="15087" width="17.7109375" customWidth="1"/>
    <col min="15088" max="15088" width="0" hidden="1" customWidth="1"/>
    <col min="15089" max="15089" width="17.7109375" customWidth="1"/>
    <col min="15090" max="15090" width="21.7109375" customWidth="1"/>
    <col min="15091" max="15093" width="0" hidden="1" customWidth="1"/>
    <col min="15095" max="15095" width="21.140625" customWidth="1"/>
    <col min="15096" max="15096" width="16" customWidth="1"/>
    <col min="15097" max="15097" width="11.7109375" bestFit="1" customWidth="1"/>
    <col min="15098" max="15098" width="17.28515625" customWidth="1"/>
    <col min="15339" max="15339" width="11.140625" customWidth="1"/>
    <col min="15340" max="15340" width="75.42578125" customWidth="1"/>
    <col min="15341" max="15341" width="16.140625" customWidth="1"/>
    <col min="15342" max="15343" width="17.7109375" customWidth="1"/>
    <col min="15344" max="15344" width="0" hidden="1" customWidth="1"/>
    <col min="15345" max="15345" width="17.7109375" customWidth="1"/>
    <col min="15346" max="15346" width="21.7109375" customWidth="1"/>
    <col min="15347" max="15349" width="0" hidden="1" customWidth="1"/>
    <col min="15351" max="15351" width="21.140625" customWidth="1"/>
    <col min="15352" max="15352" width="16" customWidth="1"/>
    <col min="15353" max="15353" width="11.7109375" bestFit="1" customWidth="1"/>
    <col min="15354" max="15354" width="17.28515625" customWidth="1"/>
    <col min="15595" max="15595" width="11.140625" customWidth="1"/>
    <col min="15596" max="15596" width="75.42578125" customWidth="1"/>
    <col min="15597" max="15597" width="16.140625" customWidth="1"/>
    <col min="15598" max="15599" width="17.7109375" customWidth="1"/>
    <col min="15600" max="15600" width="0" hidden="1" customWidth="1"/>
    <col min="15601" max="15601" width="17.7109375" customWidth="1"/>
    <col min="15602" max="15602" width="21.7109375" customWidth="1"/>
    <col min="15603" max="15605" width="0" hidden="1" customWidth="1"/>
    <col min="15607" max="15607" width="21.140625" customWidth="1"/>
    <col min="15608" max="15608" width="16" customWidth="1"/>
    <col min="15609" max="15609" width="11.7109375" bestFit="1" customWidth="1"/>
    <col min="15610" max="15610" width="17.28515625" customWidth="1"/>
    <col min="15851" max="15851" width="11.140625" customWidth="1"/>
    <col min="15852" max="15852" width="75.42578125" customWidth="1"/>
    <col min="15853" max="15853" width="16.140625" customWidth="1"/>
    <col min="15854" max="15855" width="17.7109375" customWidth="1"/>
    <col min="15856" max="15856" width="0" hidden="1" customWidth="1"/>
    <col min="15857" max="15857" width="17.7109375" customWidth="1"/>
    <col min="15858" max="15858" width="21.7109375" customWidth="1"/>
    <col min="15859" max="15861" width="0" hidden="1" customWidth="1"/>
    <col min="15863" max="15863" width="21.140625" customWidth="1"/>
    <col min="15864" max="15864" width="16" customWidth="1"/>
    <col min="15865" max="15865" width="11.7109375" bestFit="1" customWidth="1"/>
    <col min="15866" max="15866" width="17.28515625" customWidth="1"/>
    <col min="16107" max="16107" width="11.140625" customWidth="1"/>
    <col min="16108" max="16108" width="75.42578125" customWidth="1"/>
    <col min="16109" max="16109" width="16.140625" customWidth="1"/>
    <col min="16110" max="16111" width="17.7109375" customWidth="1"/>
    <col min="16112" max="16112" width="0" hidden="1" customWidth="1"/>
    <col min="16113" max="16113" width="17.7109375" customWidth="1"/>
    <col min="16114" max="16114" width="21.7109375" customWidth="1"/>
    <col min="16115" max="16117" width="0" hidden="1" customWidth="1"/>
    <col min="16119" max="16119" width="21.140625" customWidth="1"/>
    <col min="16120" max="16120" width="16" customWidth="1"/>
    <col min="16121" max="16121" width="11.7109375" bestFit="1" customWidth="1"/>
    <col min="16122" max="16122" width="17.28515625" customWidth="1"/>
  </cols>
  <sheetData>
    <row r="1" spans="1:6" ht="15.75" x14ac:dyDescent="0.25">
      <c r="A1" s="43"/>
      <c r="B1" s="43"/>
      <c r="C1" s="43"/>
      <c r="D1" s="43"/>
    </row>
    <row r="2" spans="1:6" ht="21.75" customHeight="1" x14ac:dyDescent="0.2">
      <c r="A2" s="44" t="s">
        <v>56</v>
      </c>
      <c r="B2" s="44"/>
      <c r="C2" s="44"/>
      <c r="D2" s="44"/>
    </row>
    <row r="3" spans="1:6" ht="23.25" customHeight="1" x14ac:dyDescent="0.2">
      <c r="A3" s="44" t="s">
        <v>0</v>
      </c>
      <c r="B3" s="44"/>
      <c r="C3" s="44"/>
      <c r="D3" s="44"/>
    </row>
    <row r="4" spans="1:6" ht="10.5" customHeight="1" x14ac:dyDescent="0.3">
      <c r="A4" s="1"/>
      <c r="B4" s="45"/>
      <c r="C4" s="45"/>
      <c r="D4" s="45"/>
      <c r="E4" s="45"/>
    </row>
    <row r="5" spans="1:6" ht="20.25" customHeight="1" x14ac:dyDescent="0.25">
      <c r="A5" s="2"/>
      <c r="B5" s="1"/>
      <c r="C5" s="22"/>
      <c r="D5" s="3" t="s">
        <v>1</v>
      </c>
    </row>
    <row r="6" spans="1:6" ht="63" customHeight="1" x14ac:dyDescent="0.2">
      <c r="A6" s="4" t="s">
        <v>2</v>
      </c>
      <c r="B6" s="4" t="s">
        <v>3</v>
      </c>
      <c r="C6" s="5" t="s">
        <v>55</v>
      </c>
      <c r="D6" s="5" t="s">
        <v>54</v>
      </c>
    </row>
    <row r="7" spans="1:6" ht="27" customHeight="1" x14ac:dyDescent="0.2">
      <c r="A7" s="6">
        <v>1</v>
      </c>
      <c r="B7" s="6" t="s">
        <v>4</v>
      </c>
      <c r="C7" s="7">
        <f>C8+C19+C21</f>
        <v>110263864.7</v>
      </c>
      <c r="D7" s="7">
        <f>D8+D19+D21</f>
        <v>115254710.88552003</v>
      </c>
      <c r="E7" s="8"/>
    </row>
    <row r="8" spans="1:6" ht="27" customHeight="1" x14ac:dyDescent="0.2">
      <c r="A8" s="6">
        <v>12</v>
      </c>
      <c r="B8" s="6" t="s">
        <v>5</v>
      </c>
      <c r="C8" s="7">
        <f>C9+C15</f>
        <v>69099067.099999994</v>
      </c>
      <c r="D8" s="7">
        <f>D9+D15</f>
        <v>73790690.456440017</v>
      </c>
    </row>
    <row r="9" spans="1:6" ht="27" customHeight="1" x14ac:dyDescent="0.2">
      <c r="A9" s="6">
        <v>1211</v>
      </c>
      <c r="B9" s="6" t="s">
        <v>6</v>
      </c>
      <c r="C9" s="7">
        <f>C10+C11+C12+C13+C14</f>
        <v>69060000</v>
      </c>
      <c r="D9" s="7">
        <f>D10+D11+D12+D13+D14</f>
        <v>73722785.769640014</v>
      </c>
    </row>
    <row r="10" spans="1:6" ht="34.5" customHeight="1" x14ac:dyDescent="0.2">
      <c r="A10" s="9">
        <v>12111110</v>
      </c>
      <c r="B10" s="10" t="s">
        <v>7</v>
      </c>
      <c r="C10" s="23">
        <v>63576615.5</v>
      </c>
      <c r="D10" s="23">
        <v>68940408.369640008</v>
      </c>
    </row>
    <row r="11" spans="1:6" ht="18" customHeight="1" x14ac:dyDescent="0.2">
      <c r="A11" s="9">
        <v>12111120</v>
      </c>
      <c r="B11" s="10" t="s">
        <v>8</v>
      </c>
      <c r="C11" s="23">
        <v>1188973</v>
      </c>
      <c r="D11" s="23">
        <v>0</v>
      </c>
    </row>
    <row r="12" spans="1:6" ht="18" customHeight="1" x14ac:dyDescent="0.2">
      <c r="A12" s="12">
        <v>12111130</v>
      </c>
      <c r="B12" s="10" t="s">
        <v>9</v>
      </c>
      <c r="C12" s="23">
        <v>262800</v>
      </c>
      <c r="D12" s="23">
        <v>0</v>
      </c>
    </row>
    <row r="13" spans="1:6" ht="18" customHeight="1" x14ac:dyDescent="0.2">
      <c r="A13" s="12">
        <v>12111210</v>
      </c>
      <c r="B13" s="10" t="s">
        <v>10</v>
      </c>
      <c r="C13" s="23">
        <v>4023500</v>
      </c>
      <c r="D13" s="23">
        <v>4782377.3999999994</v>
      </c>
    </row>
    <row r="14" spans="1:6" ht="18" customHeight="1" x14ac:dyDescent="0.2">
      <c r="A14" s="12">
        <v>12111220</v>
      </c>
      <c r="B14" s="10" t="s">
        <v>11</v>
      </c>
      <c r="C14" s="23">
        <v>8111.5</v>
      </c>
      <c r="D14" s="23">
        <v>0</v>
      </c>
    </row>
    <row r="15" spans="1:6" ht="18" customHeight="1" x14ac:dyDescent="0.2">
      <c r="A15" s="6">
        <v>1221</v>
      </c>
      <c r="B15" s="6" t="s">
        <v>12</v>
      </c>
      <c r="C15" s="7">
        <f>C16+C17+C18</f>
        <v>39067.1</v>
      </c>
      <c r="D15" s="7">
        <f>D16+D17+D18</f>
        <v>67904.686799999996</v>
      </c>
      <c r="E15" s="8"/>
      <c r="F15" s="8"/>
    </row>
    <row r="16" spans="1:6" ht="18" customHeight="1" x14ac:dyDescent="0.2">
      <c r="A16" s="9">
        <v>12211100</v>
      </c>
      <c r="B16" s="10" t="s">
        <v>13</v>
      </c>
      <c r="C16" s="23">
        <v>5000</v>
      </c>
      <c r="D16" s="13">
        <v>5807.5994600000004</v>
      </c>
      <c r="E16" s="8"/>
      <c r="F16" s="8"/>
    </row>
    <row r="17" spans="1:6" ht="30" customHeight="1" x14ac:dyDescent="0.2">
      <c r="A17" s="9">
        <v>12211200</v>
      </c>
      <c r="B17" s="10" t="s">
        <v>14</v>
      </c>
      <c r="C17" s="23">
        <v>10000</v>
      </c>
      <c r="D17" s="13">
        <v>22613.587040000002</v>
      </c>
    </row>
    <row r="18" spans="1:6" ht="18" customHeight="1" x14ac:dyDescent="0.2">
      <c r="A18" s="9">
        <v>12211900</v>
      </c>
      <c r="B18" s="10" t="s">
        <v>12</v>
      </c>
      <c r="C18" s="23">
        <v>24067.1</v>
      </c>
      <c r="D18" s="13">
        <v>39483.5003</v>
      </c>
    </row>
    <row r="19" spans="1:6" ht="18" customHeight="1" x14ac:dyDescent="0.2">
      <c r="A19" s="6">
        <v>13</v>
      </c>
      <c r="B19" s="6" t="s">
        <v>15</v>
      </c>
      <c r="C19" s="7">
        <f>C20</f>
        <v>39367243.700000003</v>
      </c>
      <c r="D19" s="7">
        <f>D20</f>
        <v>39367243.700000003</v>
      </c>
    </row>
    <row r="20" spans="1:6" ht="30.75" customHeight="1" x14ac:dyDescent="0.2">
      <c r="A20" s="6">
        <v>1333</v>
      </c>
      <c r="B20" s="14" t="s">
        <v>16</v>
      </c>
      <c r="C20" s="7">
        <v>39367243.700000003</v>
      </c>
      <c r="D20" s="7">
        <v>39367243.700000003</v>
      </c>
    </row>
    <row r="21" spans="1:6" ht="21.75" customHeight="1" x14ac:dyDescent="0.2">
      <c r="A21" s="6">
        <v>14</v>
      </c>
      <c r="B21" s="6" t="s">
        <v>17</v>
      </c>
      <c r="C21" s="7">
        <f>C22+C26+C28</f>
        <v>1797553.9</v>
      </c>
      <c r="D21" s="7">
        <f>D22+D26+D28</f>
        <v>2096776.72908</v>
      </c>
    </row>
    <row r="22" spans="1:6" ht="21.75" customHeight="1" x14ac:dyDescent="0.2">
      <c r="A22" s="6">
        <v>1411</v>
      </c>
      <c r="B22" s="6" t="s">
        <v>18</v>
      </c>
      <c r="C22" s="7">
        <f>C23+C25</f>
        <v>1460195.9</v>
      </c>
      <c r="D22" s="7">
        <f>D23+D25</f>
        <v>1607239.08072</v>
      </c>
    </row>
    <row r="23" spans="1:6" ht="30" customHeight="1" x14ac:dyDescent="0.2">
      <c r="A23" s="9">
        <v>14111300</v>
      </c>
      <c r="B23" s="10" t="s">
        <v>19</v>
      </c>
      <c r="C23" s="23">
        <v>465668.3</v>
      </c>
      <c r="D23" s="23">
        <v>470030.00088000001</v>
      </c>
    </row>
    <row r="24" spans="1:6" ht="26.25" hidden="1" customHeight="1" x14ac:dyDescent="0.2">
      <c r="A24" s="16"/>
      <c r="B24" s="17" t="s">
        <v>20</v>
      </c>
      <c r="C24" s="23">
        <v>994527.6</v>
      </c>
      <c r="D24" s="23">
        <v>1137209.07984</v>
      </c>
    </row>
    <row r="25" spans="1:6" ht="30" customHeight="1" x14ac:dyDescent="0.2">
      <c r="A25" s="9">
        <v>14111400</v>
      </c>
      <c r="B25" s="10" t="s">
        <v>21</v>
      </c>
      <c r="C25" s="23">
        <v>994527.6</v>
      </c>
      <c r="D25" s="23">
        <v>1137209.07984</v>
      </c>
    </row>
    <row r="26" spans="1:6" ht="20.25" customHeight="1" x14ac:dyDescent="0.2">
      <c r="A26" s="6">
        <v>1412</v>
      </c>
      <c r="B26" s="6" t="s">
        <v>22</v>
      </c>
      <c r="C26" s="18">
        <f>C27</f>
        <v>137358</v>
      </c>
      <c r="D26" s="18">
        <f>D27</f>
        <v>137030.75331</v>
      </c>
    </row>
    <row r="27" spans="1:6" ht="21" customHeight="1" x14ac:dyDescent="0.2">
      <c r="A27" s="9">
        <v>14121200</v>
      </c>
      <c r="B27" s="10" t="s">
        <v>23</v>
      </c>
      <c r="C27" s="23">
        <v>137358</v>
      </c>
      <c r="D27" s="23">
        <v>137030.75331</v>
      </c>
    </row>
    <row r="28" spans="1:6" ht="21" customHeight="1" x14ac:dyDescent="0.2">
      <c r="A28" s="6">
        <v>1432</v>
      </c>
      <c r="B28" s="6" t="s">
        <v>24</v>
      </c>
      <c r="C28" s="18">
        <f>C29</f>
        <v>200000</v>
      </c>
      <c r="D28" s="18">
        <f>D29</f>
        <v>352506.89504999999</v>
      </c>
    </row>
    <row r="29" spans="1:6" ht="33.75" customHeight="1" x14ac:dyDescent="0.2">
      <c r="A29" s="9">
        <v>14321100</v>
      </c>
      <c r="B29" s="10" t="s">
        <v>25</v>
      </c>
      <c r="C29" s="23">
        <v>200000</v>
      </c>
      <c r="D29" s="23">
        <f>[1]ПФ!$C$40</f>
        <v>352506.89504999999</v>
      </c>
    </row>
    <row r="30" spans="1:6" ht="20.25" customHeight="1" x14ac:dyDescent="0.2">
      <c r="A30" s="6">
        <v>2</v>
      </c>
      <c r="B30" s="6" t="s">
        <v>26</v>
      </c>
      <c r="C30" s="18">
        <f>C31+C54</f>
        <v>108173827</v>
      </c>
      <c r="D30" s="18">
        <f>D31+D54</f>
        <v>108065404.24594</v>
      </c>
      <c r="E30" s="8"/>
      <c r="F30" s="8"/>
    </row>
    <row r="31" spans="1:6" ht="20.25" customHeight="1" x14ac:dyDescent="0.2">
      <c r="A31" s="6"/>
      <c r="B31" s="6" t="s">
        <v>27</v>
      </c>
      <c r="C31" s="18">
        <f>C32+C33+C34+C35+C36+C37+C38+C39+C40+C41+C42+C43+C44+C45+C46+C47+C51+C52+C53</f>
        <v>108110927</v>
      </c>
      <c r="D31" s="18">
        <f>D32+D33+D34+D35+D36+D37+D38+D39+D40+D41+D42+D43+D44+D45+D46+D47+D51+D52+D53</f>
        <v>108005896.16594</v>
      </c>
      <c r="F31" s="8"/>
    </row>
    <row r="32" spans="1:6" ht="20.25" customHeight="1" x14ac:dyDescent="0.2">
      <c r="A32" s="9">
        <v>2111</v>
      </c>
      <c r="B32" s="9" t="s">
        <v>28</v>
      </c>
      <c r="C32" s="13">
        <v>812458.6</v>
      </c>
      <c r="D32" s="13">
        <v>812456.0830000001</v>
      </c>
    </row>
    <row r="33" spans="1:4" ht="20.25" customHeight="1" x14ac:dyDescent="0.2">
      <c r="A33" s="9">
        <v>2121</v>
      </c>
      <c r="B33" s="9" t="s">
        <v>29</v>
      </c>
      <c r="C33" s="13">
        <v>122880.9</v>
      </c>
      <c r="D33" s="13">
        <v>122422.76700000001</v>
      </c>
    </row>
    <row r="34" spans="1:4" ht="20.25" customHeight="1" x14ac:dyDescent="0.2">
      <c r="A34" s="9">
        <v>2211</v>
      </c>
      <c r="B34" s="9" t="s">
        <v>30</v>
      </c>
      <c r="C34" s="13">
        <v>17500</v>
      </c>
      <c r="D34" s="13">
        <v>15705.522999999999</v>
      </c>
    </row>
    <row r="35" spans="1:4" ht="20.25" customHeight="1" x14ac:dyDescent="0.2">
      <c r="A35" s="21">
        <v>2212</v>
      </c>
      <c r="B35" s="9" t="s">
        <v>31</v>
      </c>
      <c r="C35" s="13">
        <v>10200</v>
      </c>
      <c r="D35" s="11">
        <v>9309.9179999999997</v>
      </c>
    </row>
    <row r="36" spans="1:4" ht="20.25" customHeight="1" x14ac:dyDescent="0.2">
      <c r="A36" s="9">
        <v>2213</v>
      </c>
      <c r="B36" s="9" t="s">
        <v>32</v>
      </c>
      <c r="C36" s="13">
        <v>5735.7</v>
      </c>
      <c r="D36" s="15">
        <v>5735.6350000000002</v>
      </c>
    </row>
    <row r="37" spans="1:4" ht="20.25" customHeight="1" x14ac:dyDescent="0.2">
      <c r="A37" s="9">
        <v>2214</v>
      </c>
      <c r="B37" s="9" t="s">
        <v>33</v>
      </c>
      <c r="C37" s="13">
        <v>18078.8</v>
      </c>
      <c r="D37" s="15">
        <v>17709.591</v>
      </c>
    </row>
    <row r="38" spans="1:4" ht="20.25" customHeight="1" x14ac:dyDescent="0.2">
      <c r="A38" s="9">
        <v>2215</v>
      </c>
      <c r="B38" s="9" t="s">
        <v>34</v>
      </c>
      <c r="C38" s="13">
        <v>28700</v>
      </c>
      <c r="D38" s="15">
        <v>28565.839999999997</v>
      </c>
    </row>
    <row r="39" spans="1:4" ht="20.25" customHeight="1" x14ac:dyDescent="0.2">
      <c r="A39" s="9">
        <v>2221</v>
      </c>
      <c r="B39" s="9" t="s">
        <v>35</v>
      </c>
      <c r="C39" s="13">
        <v>8600</v>
      </c>
      <c r="D39" s="15">
        <v>8431.1880000000001</v>
      </c>
    </row>
    <row r="40" spans="1:4" ht="20.25" customHeight="1" x14ac:dyDescent="0.2">
      <c r="A40" s="9">
        <v>2222</v>
      </c>
      <c r="B40" s="9" t="s">
        <v>36</v>
      </c>
      <c r="C40" s="13">
        <v>18500</v>
      </c>
      <c r="D40" s="15">
        <v>17727.530999999999</v>
      </c>
    </row>
    <row r="41" spans="1:4" ht="20.25" customHeight="1" x14ac:dyDescent="0.2">
      <c r="A41" s="9">
        <v>2224</v>
      </c>
      <c r="B41" s="9" t="s">
        <v>37</v>
      </c>
      <c r="C41" s="13">
        <v>3486.2</v>
      </c>
      <c r="D41" s="15">
        <v>3334.7659999999996</v>
      </c>
    </row>
    <row r="42" spans="1:4" ht="20.25" customHeight="1" x14ac:dyDescent="0.2">
      <c r="A42" s="9">
        <v>2225</v>
      </c>
      <c r="B42" s="9" t="s">
        <v>38</v>
      </c>
      <c r="C42" s="13">
        <v>6475.7</v>
      </c>
      <c r="D42" s="15">
        <v>6439.62</v>
      </c>
    </row>
    <row r="43" spans="1:4" ht="20.25" customHeight="1" x14ac:dyDescent="0.2">
      <c r="A43" s="9">
        <v>2226</v>
      </c>
      <c r="B43" s="9" t="s">
        <v>39</v>
      </c>
      <c r="C43" s="13">
        <v>18084.400000000001</v>
      </c>
      <c r="D43" s="15">
        <v>17391.10211</v>
      </c>
    </row>
    <row r="44" spans="1:4" ht="20.25" customHeight="1" x14ac:dyDescent="0.2">
      <c r="A44" s="9">
        <v>2227</v>
      </c>
      <c r="B44" s="10" t="s">
        <v>40</v>
      </c>
      <c r="C44" s="13">
        <v>705087.1</v>
      </c>
      <c r="D44" s="15">
        <v>663019.68152999994</v>
      </c>
    </row>
    <row r="45" spans="1:4" ht="20.25" customHeight="1" x14ac:dyDescent="0.2">
      <c r="A45" s="9">
        <v>2231</v>
      </c>
      <c r="B45" s="9" t="s">
        <v>41</v>
      </c>
      <c r="C45" s="13">
        <v>10847</v>
      </c>
      <c r="D45" s="15">
        <v>10840.557999999999</v>
      </c>
    </row>
    <row r="46" spans="1:4" ht="20.25" customHeight="1" x14ac:dyDescent="0.2">
      <c r="A46" s="9">
        <v>2621</v>
      </c>
      <c r="B46" s="9" t="s">
        <v>42</v>
      </c>
      <c r="C46" s="13">
        <v>4416.2</v>
      </c>
      <c r="D46" s="15">
        <v>1508.3838800000001</v>
      </c>
    </row>
    <row r="47" spans="1:4" ht="20.25" customHeight="1" x14ac:dyDescent="0.2">
      <c r="A47" s="6">
        <v>2631</v>
      </c>
      <c r="B47" s="6" t="s">
        <v>43</v>
      </c>
      <c r="C47" s="18">
        <f>C48+C49+C50</f>
        <v>9721213.5999999996</v>
      </c>
      <c r="D47" s="18">
        <f>D48+D49+D50</f>
        <v>10471979.5</v>
      </c>
    </row>
    <row r="48" spans="1:4" ht="33.75" customHeight="1" x14ac:dyDescent="0.2">
      <c r="A48" s="9">
        <v>26315100</v>
      </c>
      <c r="B48" s="10" t="s">
        <v>44</v>
      </c>
      <c r="C48" s="15">
        <v>5045951</v>
      </c>
      <c r="D48" s="15">
        <v>5045951</v>
      </c>
    </row>
    <row r="49" spans="1:6" ht="33.75" customHeight="1" x14ac:dyDescent="0.2">
      <c r="A49" s="9">
        <v>26315200</v>
      </c>
      <c r="B49" s="10" t="s">
        <v>45</v>
      </c>
      <c r="C49" s="15">
        <v>643651.1</v>
      </c>
      <c r="D49" s="20">
        <v>643651.1</v>
      </c>
    </row>
    <row r="50" spans="1:6" ht="20.25" customHeight="1" x14ac:dyDescent="0.2">
      <c r="A50" s="9">
        <v>26315300</v>
      </c>
      <c r="B50" s="10" t="s">
        <v>46</v>
      </c>
      <c r="C50" s="15">
        <v>4031611.5</v>
      </c>
      <c r="D50" s="20">
        <v>4782377.3999999994</v>
      </c>
    </row>
    <row r="51" spans="1:6" ht="21" customHeight="1" x14ac:dyDescent="0.2">
      <c r="A51" s="6">
        <v>2711</v>
      </c>
      <c r="B51" s="6" t="s">
        <v>47</v>
      </c>
      <c r="C51" s="18">
        <v>96214162.799999997</v>
      </c>
      <c r="D51" s="18">
        <v>95416676.378419995</v>
      </c>
    </row>
    <row r="52" spans="1:6" ht="20.25" customHeight="1" x14ac:dyDescent="0.2">
      <c r="A52" s="9">
        <v>2824</v>
      </c>
      <c r="B52" s="9" t="s">
        <v>48</v>
      </c>
      <c r="C52" s="15">
        <v>2000</v>
      </c>
      <c r="D52" s="15">
        <v>1999.7</v>
      </c>
    </row>
    <row r="53" spans="1:6" ht="20.25" customHeight="1" x14ac:dyDescent="0.2">
      <c r="A53" s="9">
        <v>2828</v>
      </c>
      <c r="B53" s="9" t="s">
        <v>49</v>
      </c>
      <c r="C53" s="15">
        <v>382500</v>
      </c>
      <c r="D53" s="15">
        <v>374642.4</v>
      </c>
    </row>
    <row r="54" spans="1:6" ht="20.25" customHeight="1" x14ac:dyDescent="0.2">
      <c r="A54" s="9"/>
      <c r="B54" s="6" t="s">
        <v>50</v>
      </c>
      <c r="C54" s="18">
        <f>C55+C56</f>
        <v>62900</v>
      </c>
      <c r="D54" s="18">
        <f>D55+D56</f>
        <v>59508.08</v>
      </c>
    </row>
    <row r="55" spans="1:6" ht="20.25" customHeight="1" x14ac:dyDescent="0.2">
      <c r="A55" s="9">
        <v>3111</v>
      </c>
      <c r="B55" s="9" t="s">
        <v>51</v>
      </c>
      <c r="C55" s="19">
        <v>33000</v>
      </c>
      <c r="D55" s="15">
        <v>29618.667999999998</v>
      </c>
    </row>
    <row r="56" spans="1:6" ht="20.25" customHeight="1" x14ac:dyDescent="0.2">
      <c r="A56" s="9">
        <v>3112</v>
      </c>
      <c r="B56" s="9" t="s">
        <v>52</v>
      </c>
      <c r="C56" s="19">
        <v>29900</v>
      </c>
      <c r="D56" s="15">
        <v>29889.412</v>
      </c>
    </row>
    <row r="57" spans="1:6" ht="25.5" customHeight="1" x14ac:dyDescent="0.2">
      <c r="A57" s="9"/>
      <c r="B57" s="6" t="s">
        <v>53</v>
      </c>
      <c r="C57" s="18">
        <f>C7-C30</f>
        <v>2090037.700000003</v>
      </c>
      <c r="D57" s="18">
        <f>D7-D30</f>
        <v>7189306.6395800263</v>
      </c>
    </row>
    <row r="59" spans="1:6" ht="24" customHeight="1" x14ac:dyDescent="0.25">
      <c r="A59" s="42" t="s">
        <v>57</v>
      </c>
      <c r="B59" s="42"/>
      <c r="C59" s="42"/>
      <c r="D59" s="42"/>
      <c r="F59" s="8"/>
    </row>
    <row r="60" spans="1:6" ht="15.75" x14ac:dyDescent="0.25">
      <c r="A60" s="42" t="s">
        <v>58</v>
      </c>
      <c r="B60" s="42"/>
      <c r="C60" s="42"/>
      <c r="D60" s="42"/>
    </row>
    <row r="61" spans="1:6" ht="15" x14ac:dyDescent="0.25">
      <c r="A61" s="24"/>
      <c r="B61" s="24"/>
      <c r="C61" s="24"/>
      <c r="D61" s="25" t="s">
        <v>59</v>
      </c>
    </row>
    <row r="62" spans="1:6" ht="47.25" x14ac:dyDescent="0.2">
      <c r="A62" s="4" t="s">
        <v>2</v>
      </c>
      <c r="B62" s="4" t="s">
        <v>3</v>
      </c>
      <c r="C62" s="5" t="s">
        <v>55</v>
      </c>
      <c r="D62" s="5" t="s">
        <v>54</v>
      </c>
    </row>
    <row r="63" spans="1:6" ht="20.25" customHeight="1" x14ac:dyDescent="0.2">
      <c r="A63" s="26"/>
      <c r="B63" s="41" t="s">
        <v>60</v>
      </c>
      <c r="C63" s="30">
        <v>42187525.289279997</v>
      </c>
      <c r="D63" s="30">
        <v>42187525.289279997</v>
      </c>
    </row>
    <row r="64" spans="1:6" ht="20.25" customHeight="1" x14ac:dyDescent="0.2">
      <c r="A64" s="26">
        <v>1</v>
      </c>
      <c r="B64" s="28" t="s">
        <v>4</v>
      </c>
      <c r="C64" s="27">
        <f>C65+C70+C68</f>
        <v>9531611.5</v>
      </c>
      <c r="D64" s="27">
        <f>D65+D70+D68+D73</f>
        <v>10337279.038799999</v>
      </c>
    </row>
    <row r="65" spans="1:4" ht="20.25" customHeight="1" x14ac:dyDescent="0.2">
      <c r="A65" s="26">
        <v>1211</v>
      </c>
      <c r="B65" s="14" t="s">
        <v>6</v>
      </c>
      <c r="C65" s="27">
        <f>C66+C67</f>
        <v>4031611.5</v>
      </c>
      <c r="D65" s="27">
        <f>D66+D67</f>
        <v>4782377.3999999994</v>
      </c>
    </row>
    <row r="66" spans="1:4" ht="20.25" customHeight="1" x14ac:dyDescent="0.2">
      <c r="A66" s="29">
        <v>12111210</v>
      </c>
      <c r="B66" s="10" t="s">
        <v>61</v>
      </c>
      <c r="C66" s="30">
        <v>4023500</v>
      </c>
      <c r="D66" s="31">
        <f>D13</f>
        <v>4782377.3999999994</v>
      </c>
    </row>
    <row r="67" spans="1:4" ht="20.25" customHeight="1" x14ac:dyDescent="0.2">
      <c r="A67" s="29">
        <v>12111220</v>
      </c>
      <c r="B67" s="10" t="s">
        <v>62</v>
      </c>
      <c r="C67" s="30">
        <v>8111.5</v>
      </c>
      <c r="D67" s="31"/>
    </row>
    <row r="68" spans="1:4" ht="20.25" customHeight="1" x14ac:dyDescent="0.2">
      <c r="A68" s="32">
        <v>1223</v>
      </c>
      <c r="B68" s="14" t="s">
        <v>63</v>
      </c>
      <c r="C68" s="33">
        <f>C69</f>
        <v>2407.1</v>
      </c>
      <c r="D68" s="33">
        <f>D69</f>
        <v>3336.6080700000002</v>
      </c>
    </row>
    <row r="69" spans="1:4" ht="20.25" customHeight="1" x14ac:dyDescent="0.2">
      <c r="A69" s="29">
        <v>12231100</v>
      </c>
      <c r="B69" s="10" t="s">
        <v>63</v>
      </c>
      <c r="C69" s="34">
        <v>2407.1</v>
      </c>
      <c r="D69" s="34">
        <f>2407.14192+1.3589+24.28533+903.82192</f>
        <v>3336.6080700000002</v>
      </c>
    </row>
    <row r="70" spans="1:4" ht="20.25" customHeight="1" x14ac:dyDescent="0.2">
      <c r="A70" s="32">
        <v>1411</v>
      </c>
      <c r="B70" s="35" t="s">
        <v>64</v>
      </c>
      <c r="C70" s="27">
        <f>C71+C72</f>
        <v>5497592.9000000004</v>
      </c>
      <c r="D70" s="27">
        <f>D71+D72</f>
        <v>5546606.0184800001</v>
      </c>
    </row>
    <row r="71" spans="1:4" ht="32.25" customHeight="1" x14ac:dyDescent="0.2">
      <c r="A71" s="29">
        <v>14111400</v>
      </c>
      <c r="B71" s="10" t="s">
        <v>65</v>
      </c>
      <c r="C71" s="34">
        <v>10000</v>
      </c>
      <c r="D71" s="31">
        <v>19669.740379999999</v>
      </c>
    </row>
    <row r="72" spans="1:4" ht="32.25" customHeight="1" x14ac:dyDescent="0.2">
      <c r="A72" s="29">
        <v>14111500</v>
      </c>
      <c r="B72" s="10" t="s">
        <v>66</v>
      </c>
      <c r="C72" s="34">
        <v>5487592.9000000004</v>
      </c>
      <c r="D72" s="31">
        <f>4587359.62438+939576.65372</f>
        <v>5526936.2780999998</v>
      </c>
    </row>
    <row r="73" spans="1:4" ht="20.25" customHeight="1" x14ac:dyDescent="0.2">
      <c r="A73" s="32">
        <v>1451</v>
      </c>
      <c r="B73" s="14" t="s">
        <v>67</v>
      </c>
      <c r="C73" s="36">
        <f>C74</f>
        <v>0</v>
      </c>
      <c r="D73" s="36">
        <f>D74</f>
        <v>4959.0122499999998</v>
      </c>
    </row>
    <row r="74" spans="1:4" ht="27.75" customHeight="1" x14ac:dyDescent="0.2">
      <c r="A74" s="29">
        <v>14511400</v>
      </c>
      <c r="B74" s="10" t="s">
        <v>68</v>
      </c>
      <c r="C74" s="31">
        <v>0</v>
      </c>
      <c r="D74" s="31">
        <f>3409.97321+29.39013+28.3261+104.88318+1130.93401+206.46955+49.03607</f>
        <v>4959.0122499999998</v>
      </c>
    </row>
    <row r="75" spans="1:4" ht="20.25" customHeight="1" x14ac:dyDescent="0.2">
      <c r="A75" s="32">
        <v>2</v>
      </c>
      <c r="B75" s="37" t="s">
        <v>69</v>
      </c>
      <c r="C75" s="33">
        <f>C76+C94</f>
        <v>1383596.7</v>
      </c>
      <c r="D75" s="33">
        <f>D76+D94</f>
        <v>1441752.5000000002</v>
      </c>
    </row>
    <row r="76" spans="1:4" ht="20.25" customHeight="1" x14ac:dyDescent="0.2">
      <c r="A76" s="32"/>
      <c r="B76" s="14" t="s">
        <v>70</v>
      </c>
      <c r="C76" s="33">
        <f>C77+C78+C79+C80+C81+C82+C88+C90+C91+C93+C84+C83+C85+C86+C87+C89</f>
        <v>1357796.7</v>
      </c>
      <c r="D76" s="33">
        <f>D77+D78+D79+D80+D81+D82+D88+D90+D91+D93+D84+D83+D85+D86+D87+D89</f>
        <v>1418073.9000000001</v>
      </c>
    </row>
    <row r="77" spans="1:4" ht="20.25" customHeight="1" x14ac:dyDescent="0.2">
      <c r="A77" s="29">
        <v>2111</v>
      </c>
      <c r="B77" s="10" t="s">
        <v>28</v>
      </c>
      <c r="C77" s="34">
        <v>10693.3</v>
      </c>
      <c r="D77" s="34">
        <v>9698.2000000000007</v>
      </c>
    </row>
    <row r="78" spans="1:4" ht="20.25" customHeight="1" x14ac:dyDescent="0.2">
      <c r="A78" s="29">
        <v>2121</v>
      </c>
      <c r="B78" s="10" t="s">
        <v>71</v>
      </c>
      <c r="C78" s="34">
        <v>1639.4</v>
      </c>
      <c r="D78" s="34">
        <v>1353.4</v>
      </c>
    </row>
    <row r="79" spans="1:4" ht="20.25" customHeight="1" x14ac:dyDescent="0.2">
      <c r="A79" s="29">
        <v>2211</v>
      </c>
      <c r="B79" s="10" t="s">
        <v>72</v>
      </c>
      <c r="C79" s="34">
        <v>800</v>
      </c>
      <c r="D79" s="34">
        <v>16.5</v>
      </c>
    </row>
    <row r="80" spans="1:4" ht="20.25" customHeight="1" x14ac:dyDescent="0.2">
      <c r="A80" s="29">
        <v>2212</v>
      </c>
      <c r="B80" s="10" t="s">
        <v>73</v>
      </c>
      <c r="C80" s="34">
        <v>700</v>
      </c>
      <c r="D80" s="34">
        <v>437.7</v>
      </c>
    </row>
    <row r="81" spans="1:4" ht="20.25" customHeight="1" x14ac:dyDescent="0.2">
      <c r="A81" s="29">
        <v>2214</v>
      </c>
      <c r="B81" s="10" t="s">
        <v>33</v>
      </c>
      <c r="C81" s="34">
        <v>452</v>
      </c>
      <c r="D81" s="34">
        <v>274.60000000000002</v>
      </c>
    </row>
    <row r="82" spans="1:4" ht="20.25" customHeight="1" x14ac:dyDescent="0.2">
      <c r="A82" s="29">
        <v>2215</v>
      </c>
      <c r="B82" s="10" t="s">
        <v>74</v>
      </c>
      <c r="C82" s="34">
        <v>750</v>
      </c>
      <c r="D82" s="34">
        <v>342.3</v>
      </c>
    </row>
    <row r="83" spans="1:4" ht="20.25" customHeight="1" x14ac:dyDescent="0.2">
      <c r="A83" s="29">
        <v>2221</v>
      </c>
      <c r="B83" s="10" t="s">
        <v>75</v>
      </c>
      <c r="C83" s="34">
        <v>300</v>
      </c>
      <c r="D83" s="34">
        <v>0</v>
      </c>
    </row>
    <row r="84" spans="1:4" ht="20.25" customHeight="1" x14ac:dyDescent="0.2">
      <c r="A84" s="29">
        <v>2222</v>
      </c>
      <c r="B84" s="10" t="s">
        <v>76</v>
      </c>
      <c r="C84" s="34">
        <v>360</v>
      </c>
      <c r="D84" s="34">
        <v>342.4</v>
      </c>
    </row>
    <row r="85" spans="1:4" ht="20.25" customHeight="1" x14ac:dyDescent="0.2">
      <c r="A85" s="29">
        <v>2225</v>
      </c>
      <c r="B85" s="10" t="s">
        <v>38</v>
      </c>
      <c r="C85" s="34">
        <v>200</v>
      </c>
      <c r="D85" s="34">
        <v>0</v>
      </c>
    </row>
    <row r="86" spans="1:4" ht="20.25" customHeight="1" x14ac:dyDescent="0.2">
      <c r="A86" s="29">
        <v>2226</v>
      </c>
      <c r="B86" s="10" t="s">
        <v>77</v>
      </c>
      <c r="C86" s="34">
        <v>1850</v>
      </c>
      <c r="D86" s="34">
        <v>1528.4</v>
      </c>
    </row>
    <row r="87" spans="1:4" ht="20.25" customHeight="1" x14ac:dyDescent="0.2">
      <c r="A87" s="29">
        <v>2227</v>
      </c>
      <c r="B87" s="10" t="s">
        <v>78</v>
      </c>
      <c r="C87" s="34">
        <v>1900</v>
      </c>
      <c r="D87" s="34">
        <v>2048.6</v>
      </c>
    </row>
    <row r="88" spans="1:4" ht="20.25" customHeight="1" x14ac:dyDescent="0.2">
      <c r="A88" s="29">
        <v>2231</v>
      </c>
      <c r="B88" s="10" t="s">
        <v>79</v>
      </c>
      <c r="C88" s="34">
        <v>152</v>
      </c>
      <c r="D88" s="34">
        <v>25.1</v>
      </c>
    </row>
    <row r="89" spans="1:4" ht="20.25" customHeight="1" x14ac:dyDescent="0.2">
      <c r="A89" s="29">
        <v>2711</v>
      </c>
      <c r="B89" s="10" t="s">
        <v>47</v>
      </c>
      <c r="C89" s="34">
        <v>1300000</v>
      </c>
      <c r="D89" s="34">
        <v>1370618.6</v>
      </c>
    </row>
    <row r="90" spans="1:4" ht="20.25" customHeight="1" x14ac:dyDescent="0.2">
      <c r="A90" s="29">
        <v>2821</v>
      </c>
      <c r="B90" s="10" t="s">
        <v>80</v>
      </c>
      <c r="C90" s="34">
        <v>8000</v>
      </c>
      <c r="D90" s="34">
        <v>54.1</v>
      </c>
    </row>
    <row r="91" spans="1:4" ht="20.25" customHeight="1" x14ac:dyDescent="0.2">
      <c r="A91" s="29">
        <v>2825</v>
      </c>
      <c r="B91" s="10" t="s">
        <v>81</v>
      </c>
      <c r="C91" s="34">
        <v>30000</v>
      </c>
      <c r="D91" s="34">
        <v>31334</v>
      </c>
    </row>
    <row r="92" spans="1:4" ht="20.25" customHeight="1" x14ac:dyDescent="0.2">
      <c r="A92" s="29"/>
      <c r="B92" s="29"/>
      <c r="C92" s="34"/>
      <c r="D92" s="31"/>
    </row>
    <row r="93" spans="1:4" ht="20.25" customHeight="1" x14ac:dyDescent="0.2">
      <c r="A93" s="29">
        <v>2826</v>
      </c>
      <c r="B93" s="10" t="s">
        <v>82</v>
      </c>
      <c r="C93" s="33">
        <v>0</v>
      </c>
      <c r="D93" s="33">
        <v>0</v>
      </c>
    </row>
    <row r="94" spans="1:4" ht="20.25" customHeight="1" x14ac:dyDescent="0.2">
      <c r="A94" s="29"/>
      <c r="B94" s="38" t="s">
        <v>50</v>
      </c>
      <c r="C94" s="33">
        <f>C95+C96</f>
        <v>25800</v>
      </c>
      <c r="D94" s="33">
        <f>D95+D96</f>
        <v>23678.600000000002</v>
      </c>
    </row>
    <row r="95" spans="1:4" ht="20.25" customHeight="1" x14ac:dyDescent="0.2">
      <c r="A95" s="29">
        <v>3111</v>
      </c>
      <c r="B95" s="39" t="s">
        <v>51</v>
      </c>
      <c r="C95" s="34">
        <v>25000</v>
      </c>
      <c r="D95" s="34">
        <v>23309.7</v>
      </c>
    </row>
    <row r="96" spans="1:4" ht="20.25" customHeight="1" x14ac:dyDescent="0.2">
      <c r="A96" s="29">
        <v>3112</v>
      </c>
      <c r="B96" s="40" t="s">
        <v>52</v>
      </c>
      <c r="C96" s="34">
        <v>800</v>
      </c>
      <c r="D96" s="34">
        <v>368.9</v>
      </c>
    </row>
    <row r="97" spans="1:4" ht="20.25" customHeight="1" x14ac:dyDescent="0.2">
      <c r="A97" s="32"/>
      <c r="B97" s="10" t="s">
        <v>83</v>
      </c>
      <c r="C97" s="34">
        <f>C63+C64-C75</f>
        <v>50335540.089279994</v>
      </c>
      <c r="D97" s="34">
        <f>D63+D64-D75</f>
        <v>51083051.828079998</v>
      </c>
    </row>
  </sheetData>
  <mergeCells count="6">
    <mergeCell ref="A60:D60"/>
    <mergeCell ref="A1:D1"/>
    <mergeCell ref="A2:D2"/>
    <mergeCell ref="A3:D3"/>
    <mergeCell ref="B4:E4"/>
    <mergeCell ref="A59:D59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ПФ</vt:lpstr>
      <vt:lpstr>ПФ!Область_печати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2024-07-24T08:19:34Z</dcterms:created>
  <dcterms:modified xsi:type="dcterms:W3CDTF">2025-01-30T11:40:45Z</dcterms:modified>
</cp:coreProperties>
</file>