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адумарова Д\Мадумарова Д\2025 год\разное\для СМИ\пред итоги 2024 г\"/>
    </mc:Choice>
  </mc:AlternateContent>
  <xr:revisionPtr revIDLastSave="0" documentId="13_ncr:1_{36BDC130-4091-48BC-B749-EDAB0A33EF00}" xr6:coauthVersionLast="45" xr6:coauthVersionMax="45" xr10:uidLastSave="{00000000-0000-0000-0000-000000000000}"/>
  <bookViews>
    <workbookView xWindow="14430" yWindow="390" windowWidth="14370" windowHeight="7350" xr2:uid="{8DE16F34-B2C1-44E9-B9B8-9D7D78D4BD15}"/>
  </bookViews>
  <sheets>
    <sheet name="ПФ" sheetId="1" r:id="rId1"/>
  </sheets>
  <externalReferences>
    <externalReference r:id="rId2"/>
  </externalReferences>
  <definedNames>
    <definedName name="_xlnm.Print_Area" localSheetId="0">ПФ!$A$1:$D$95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5" i="1" l="1"/>
  <c r="D64" i="1" s="1"/>
  <c r="C75" i="1"/>
  <c r="C74" i="1" s="1"/>
  <c r="D75" i="1"/>
  <c r="D74" i="1" s="1"/>
  <c r="D73" i="1"/>
  <c r="D72" i="1" s="1"/>
  <c r="C72" i="1"/>
  <c r="D71" i="1"/>
  <c r="D69" i="1" s="1"/>
  <c r="C69" i="1"/>
  <c r="D68" i="1"/>
  <c r="D67" i="1" s="1"/>
  <c r="C67" i="1"/>
  <c r="C64" i="1"/>
  <c r="C63" i="1" l="1"/>
  <c r="C95" i="1" s="1"/>
  <c r="D63" i="1"/>
  <c r="D95" i="1" s="1"/>
  <c r="C19" i="1"/>
  <c r="D28" i="1"/>
  <c r="C53" i="1" l="1"/>
  <c r="C46" i="1"/>
  <c r="C27" i="1"/>
  <c r="C25" i="1"/>
  <c r="C22" i="1"/>
  <c r="C9" i="1"/>
  <c r="D9" i="1"/>
  <c r="C15" i="1"/>
  <c r="C8" i="1" l="1"/>
  <c r="C30" i="1"/>
  <c r="C29" i="1" s="1"/>
  <c r="C21" i="1"/>
  <c r="C7" i="1" l="1"/>
  <c r="C56" i="1" s="1"/>
  <c r="D15" i="1"/>
  <c r="D25" i="1" l="1"/>
  <c r="D27" i="1"/>
  <c r="D46" i="1" l="1"/>
  <c r="D22" i="1"/>
  <c r="D21" i="1" s="1"/>
  <c r="D53" i="1"/>
  <c r="D8" i="1" l="1"/>
  <c r="D30" i="1"/>
  <c r="D29" i="1" s="1"/>
  <c r="D19" i="1"/>
  <c r="D7" i="1" l="1"/>
  <c r="D56" i="1" s="1"/>
</calcChain>
</file>

<file path=xl/sharedStrings.xml><?xml version="1.0" encoding="utf-8"?>
<sst xmlns="http://schemas.openxmlformats.org/spreadsheetml/2006/main" count="98" uniqueCount="74">
  <si>
    <t xml:space="preserve">Предварительное исполнение бюджета Социального фонда КР </t>
  </si>
  <si>
    <t>(тыс. сомов)</t>
  </si>
  <si>
    <r>
      <rPr>
        <sz val="12"/>
        <color rgb="FF000000"/>
        <rFont val="Times New Roman"/>
        <family val="1"/>
        <charset val="204"/>
      </rPr>
      <t>Наименование показателей</t>
    </r>
  </si>
  <si>
    <t>Доходы</t>
  </si>
  <si>
    <t>Взносы/отчисления на социальные нужды</t>
  </si>
  <si>
    <t>Страховые взносы</t>
  </si>
  <si>
    <t>Страховые взносы в Пенсионный фонд, Фонд обязательного медицинского страхования, Фонд оздоровления трудящихся</t>
  </si>
  <si>
    <t>Страховые взносы по полисам (кроме Государственного накопительного пенсионного фонда)</t>
  </si>
  <si>
    <t xml:space="preserve">Страховые взносы крестьянских (фермерских) хозяйств без образования юридического лица </t>
  </si>
  <si>
    <t>Страховые взносы в Государственный накопительный пенсионный фонд</t>
  </si>
  <si>
    <t>Страховые взносы по полисам в Государственный накопительный пенсионный фонд</t>
  </si>
  <si>
    <t>Прочие доходы Социального фонда</t>
  </si>
  <si>
    <t>Капитализируемые суммы для выплаты суммы</t>
  </si>
  <si>
    <t>Средства, взыскиваемые с работодателей и граждан в результате предъявления регрессных требований</t>
  </si>
  <si>
    <t>Полученные официальные трансферты</t>
  </si>
  <si>
    <t>Средства, полученные из республиканского бюджета другими единицами сектора государственного управления</t>
  </si>
  <si>
    <t>Неналоговые доходы</t>
  </si>
  <si>
    <t>Проценты</t>
  </si>
  <si>
    <t>Проценты, поступившие от размещения временно свободных денежных средств в ГЦБ, ноты НБКР, на краткосрочные депозиты</t>
  </si>
  <si>
    <t>Проценты, начисленные на остатки денежных средств Социального фонда в коммерческих банках</t>
  </si>
  <si>
    <t>Дивиденды и прибыль</t>
  </si>
  <si>
    <t>Дивиденды по акциям предприятий и доходы от их реализации, принадлежащие Социальному фонду</t>
  </si>
  <si>
    <t>Штрафы, санкции, конфискации</t>
  </si>
  <si>
    <t>Пени и штрафы, начисленные за несвоевременное и неполное перечисление страховых взносов Социальному фонду</t>
  </si>
  <si>
    <t>Расходы</t>
  </si>
  <si>
    <t>Итого операционные расходы</t>
  </si>
  <si>
    <t>Заработная плата</t>
  </si>
  <si>
    <t>Взносы в Социальный фонд</t>
  </si>
  <si>
    <t>Расходы на служебные поездки</t>
  </si>
  <si>
    <t>Услуги связи</t>
  </si>
  <si>
    <t xml:space="preserve">Арендная плата </t>
  </si>
  <si>
    <t>Транспортные услуги</t>
  </si>
  <si>
    <t>Приобретение прочих товаров и услуг</t>
  </si>
  <si>
    <t>Расходы на текущий ремонт имущества</t>
  </si>
  <si>
    <t>Приобретение предметов и материалов для текущих хозяйственных целей</t>
  </si>
  <si>
    <t>Приобретение угля и других видов топлива</t>
  </si>
  <si>
    <t>Приобретение услуг охраны</t>
  </si>
  <si>
    <t xml:space="preserve">Расходы на оплату услуг банков </t>
  </si>
  <si>
    <t>Расходы по оплате услуг по выплате пенсий и пособий</t>
  </si>
  <si>
    <t xml:space="preserve">Коммунальные услуги  </t>
  </si>
  <si>
    <t>Текущие взносы в  международные организации</t>
  </si>
  <si>
    <t>Текущие гранты другим единицам сектора государственного управления</t>
  </si>
  <si>
    <t xml:space="preserve">Средства, передаваемые из бюджета Социального фонда Фонду обязательного медицинского страхования </t>
  </si>
  <si>
    <t xml:space="preserve">Средства, передаваемые уполномоченному органу по распределению средств фонда оздоровления трудящихся </t>
  </si>
  <si>
    <t>Средства, передаваемые Государственному накопительному пенсионному фонду</t>
  </si>
  <si>
    <t>Пособия по социальному обеспечению</t>
  </si>
  <si>
    <t>Резервные фонды</t>
  </si>
  <si>
    <t>Фонд развития Социального фонда</t>
  </si>
  <si>
    <t>Итого нефинансовые активы</t>
  </si>
  <si>
    <t>Здания и сооружения</t>
  </si>
  <si>
    <t>Машины и оборудование</t>
  </si>
  <si>
    <t xml:space="preserve">Дефицит (-), профицит (+) </t>
  </si>
  <si>
    <t>за  2024 год</t>
  </si>
  <si>
    <t>Предварительное иcполнение бюджета за 2024 год</t>
  </si>
  <si>
    <t>Бюджет на 2024 год</t>
  </si>
  <si>
    <t xml:space="preserve">Код 
</t>
  </si>
  <si>
    <t>Предварительное исполнение бюджета</t>
  </si>
  <si>
    <t xml:space="preserve">Государственного накопительного пенсионного фонда  за 2024 год </t>
  </si>
  <si>
    <t>(тыс.сом)</t>
  </si>
  <si>
    <t>Средства пенсионных накоплений на начало года</t>
  </si>
  <si>
    <t xml:space="preserve">Страховые взносы </t>
  </si>
  <si>
    <t>Страховые взносы  в Государственный накопительный пенсионный фонд</t>
  </si>
  <si>
    <t>Прочие доходы Государственного накопительного пенсионного фонда</t>
  </si>
  <si>
    <t>Доходы от собственности и проценты</t>
  </si>
  <si>
    <t>Проценты, начисленные на остатки денежных средств ГНПФ на счетах в коммерческих банках</t>
  </si>
  <si>
    <t>Проценты, поступившие от размещения средств пенсионных накоплений в депозиты, государственные ценные бумаги, облигации кыргызских эмитентов, в ипотечные ценные бумаги</t>
  </si>
  <si>
    <t>Прочие неналоговые поступления</t>
  </si>
  <si>
    <t>Поступление средств пенсионных накоплений в ГНПФ от управляющих компаний</t>
  </si>
  <si>
    <t>Пособие по социальному обеспечению</t>
  </si>
  <si>
    <t>Другие неклассифицированные расходы</t>
  </si>
  <si>
    <t xml:space="preserve">Передача средств пенсионных накоплений </t>
  </si>
  <si>
    <t>Расходы по инвестированию средств пенсионных накоплений</t>
  </si>
  <si>
    <t>Машины и оборудования</t>
  </si>
  <si>
    <t>Средства пенсионных накоплений на конец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</si>
</sst>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* #,##0.00\ _₽_-;\-* #,##0.00\ _₽_-;_-* &quot;-&quot;??\ _₽_-;_-@_-"/>
    <numFmt numFmtId="166" formatCode="#,##0.000"/>
  </numFmts>
  <fonts count="11" x14ac:knownFonts="1"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5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5" fontId="6" fillId="2" borderId="1" xfId="1" applyFont="1" applyFill="1" applyBorder="1" applyAlignment="1" applyProtection="1">
      <alignment horizontal="center" vertic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0" xfId="0" applyFill="1"/>
    <xf numFmtId="164" fontId="3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horizontal="right" vertical="center"/>
    </xf>
    <xf numFmtId="164" fontId="6" fillId="2" borderId="1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</cellXfs>
  <cellStyles count="2">
    <cellStyle name="Обычный" xfId="0" builtinId="0"/>
    <cellStyle name="Финансовый 2" xfId="1" xr:uid="{6ABF8022-6D71-4976-9CE0-AA1CD88F33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76;&#1091;&#1084;&#1072;&#1088;&#1086;&#1074;&#1072;%20&#1044;/&#1052;&#1072;&#1076;&#1091;&#1084;&#1072;&#1088;&#1086;&#1074;&#1072;%20&#1044;/2025%20&#1075;&#1086;&#1076;/&#1052;&#1060;/2024%20&#1075;.%20&#1087;&#1088;&#1077;&#1076;&#1074;.%20(&#1076;&#1083;&#1103;%20&#1052;&#106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"/>
      <sheetName val="ГНПФ"/>
      <sheetName val="ПФ, ГНПФ"/>
    </sheetNames>
    <sheetDataSet>
      <sheetData sheetId="0">
        <row r="40">
          <cell r="C40">
            <v>352506.89504999999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00B6B-428A-480E-BD2F-BC7331A0EB75}">
  <sheetPr>
    <tabColor theme="3" tint="0.39997558519241921"/>
    <pageSetUpPr fitToPage="1"/>
  </sheetPr>
  <dimension ref="A1:R95"/>
  <sheetViews>
    <sheetView tabSelected="1" view="pageBreakPreview" topLeftCell="A33" zoomScale="78" zoomScaleNormal="80" zoomScaleSheetLayoutView="78" workbookViewId="0">
      <selection activeCell="A58" sqref="A58:D58"/>
    </sheetView>
  </sheetViews>
  <sheetFormatPr defaultRowHeight="12.75" x14ac:dyDescent="0.2"/>
  <cols>
    <col min="1" max="1" width="13" customWidth="1"/>
    <col min="2" max="2" width="101.28515625" customWidth="1"/>
    <col min="3" max="3" width="23.5703125" customWidth="1"/>
    <col min="4" max="4" width="24.140625" customWidth="1"/>
    <col min="5" max="5" width="20" customWidth="1"/>
    <col min="243" max="243" width="11.140625" customWidth="1"/>
    <col min="244" max="244" width="75.42578125" customWidth="1"/>
    <col min="245" max="245" width="16.140625" customWidth="1"/>
    <col min="246" max="247" width="17.7109375" customWidth="1"/>
    <col min="248" max="248" width="0" hidden="1" customWidth="1"/>
    <col min="249" max="249" width="17.7109375" customWidth="1"/>
    <col min="250" max="250" width="21.7109375" customWidth="1"/>
    <col min="251" max="253" width="0" hidden="1" customWidth="1"/>
    <col min="255" max="255" width="21.140625" customWidth="1"/>
    <col min="256" max="256" width="16" customWidth="1"/>
    <col min="257" max="257" width="11.7109375" bestFit="1" customWidth="1"/>
    <col min="258" max="258" width="17.28515625" customWidth="1"/>
    <col min="499" max="499" width="11.140625" customWidth="1"/>
    <col min="500" max="500" width="75.42578125" customWidth="1"/>
    <col min="501" max="501" width="16.140625" customWidth="1"/>
    <col min="502" max="503" width="17.7109375" customWidth="1"/>
    <col min="504" max="504" width="0" hidden="1" customWidth="1"/>
    <col min="505" max="505" width="17.7109375" customWidth="1"/>
    <col min="506" max="506" width="21.7109375" customWidth="1"/>
    <col min="507" max="509" width="0" hidden="1" customWidth="1"/>
    <col min="511" max="511" width="21.140625" customWidth="1"/>
    <col min="512" max="512" width="16" customWidth="1"/>
    <col min="513" max="513" width="11.7109375" bestFit="1" customWidth="1"/>
    <col min="514" max="514" width="17.28515625" customWidth="1"/>
    <col min="755" max="755" width="11.140625" customWidth="1"/>
    <col min="756" max="756" width="75.42578125" customWidth="1"/>
    <col min="757" max="757" width="16.140625" customWidth="1"/>
    <col min="758" max="759" width="17.7109375" customWidth="1"/>
    <col min="760" max="760" width="0" hidden="1" customWidth="1"/>
    <col min="761" max="761" width="17.7109375" customWidth="1"/>
    <col min="762" max="762" width="21.7109375" customWidth="1"/>
    <col min="763" max="765" width="0" hidden="1" customWidth="1"/>
    <col min="767" max="767" width="21.140625" customWidth="1"/>
    <col min="768" max="768" width="16" customWidth="1"/>
    <col min="769" max="769" width="11.7109375" bestFit="1" customWidth="1"/>
    <col min="770" max="770" width="17.28515625" customWidth="1"/>
    <col min="1011" max="1011" width="11.140625" customWidth="1"/>
    <col min="1012" max="1012" width="75.42578125" customWidth="1"/>
    <col min="1013" max="1013" width="16.140625" customWidth="1"/>
    <col min="1014" max="1015" width="17.7109375" customWidth="1"/>
    <col min="1016" max="1016" width="0" hidden="1" customWidth="1"/>
    <col min="1017" max="1017" width="17.7109375" customWidth="1"/>
    <col min="1018" max="1018" width="21.7109375" customWidth="1"/>
    <col min="1019" max="1021" width="0" hidden="1" customWidth="1"/>
    <col min="1023" max="1023" width="21.140625" customWidth="1"/>
    <col min="1024" max="1024" width="16" customWidth="1"/>
    <col min="1025" max="1025" width="11.7109375" bestFit="1" customWidth="1"/>
    <col min="1026" max="1026" width="17.28515625" customWidth="1"/>
    <col min="1267" max="1267" width="11.140625" customWidth="1"/>
    <col min="1268" max="1268" width="75.42578125" customWidth="1"/>
    <col min="1269" max="1269" width="16.140625" customWidth="1"/>
    <col min="1270" max="1271" width="17.7109375" customWidth="1"/>
    <col min="1272" max="1272" width="0" hidden="1" customWidth="1"/>
    <col min="1273" max="1273" width="17.7109375" customWidth="1"/>
    <col min="1274" max="1274" width="21.7109375" customWidth="1"/>
    <col min="1275" max="1277" width="0" hidden="1" customWidth="1"/>
    <col min="1279" max="1279" width="21.140625" customWidth="1"/>
    <col min="1280" max="1280" width="16" customWidth="1"/>
    <col min="1281" max="1281" width="11.7109375" bestFit="1" customWidth="1"/>
    <col min="1282" max="1282" width="17.28515625" customWidth="1"/>
    <col min="1523" max="1523" width="11.140625" customWidth="1"/>
    <col min="1524" max="1524" width="75.42578125" customWidth="1"/>
    <col min="1525" max="1525" width="16.140625" customWidth="1"/>
    <col min="1526" max="1527" width="17.7109375" customWidth="1"/>
    <col min="1528" max="1528" width="0" hidden="1" customWidth="1"/>
    <col min="1529" max="1529" width="17.7109375" customWidth="1"/>
    <col min="1530" max="1530" width="21.7109375" customWidth="1"/>
    <col min="1531" max="1533" width="0" hidden="1" customWidth="1"/>
    <col min="1535" max="1535" width="21.140625" customWidth="1"/>
    <col min="1536" max="1536" width="16" customWidth="1"/>
    <col min="1537" max="1537" width="11.7109375" bestFit="1" customWidth="1"/>
    <col min="1538" max="1538" width="17.28515625" customWidth="1"/>
    <col min="1779" max="1779" width="11.140625" customWidth="1"/>
    <col min="1780" max="1780" width="75.42578125" customWidth="1"/>
    <col min="1781" max="1781" width="16.140625" customWidth="1"/>
    <col min="1782" max="1783" width="17.7109375" customWidth="1"/>
    <col min="1784" max="1784" width="0" hidden="1" customWidth="1"/>
    <col min="1785" max="1785" width="17.7109375" customWidth="1"/>
    <col min="1786" max="1786" width="21.7109375" customWidth="1"/>
    <col min="1787" max="1789" width="0" hidden="1" customWidth="1"/>
    <col min="1791" max="1791" width="21.140625" customWidth="1"/>
    <col min="1792" max="1792" width="16" customWidth="1"/>
    <col min="1793" max="1793" width="11.7109375" bestFit="1" customWidth="1"/>
    <col min="1794" max="1794" width="17.28515625" customWidth="1"/>
    <col min="2035" max="2035" width="11.140625" customWidth="1"/>
    <col min="2036" max="2036" width="75.42578125" customWidth="1"/>
    <col min="2037" max="2037" width="16.140625" customWidth="1"/>
    <col min="2038" max="2039" width="17.7109375" customWidth="1"/>
    <col min="2040" max="2040" width="0" hidden="1" customWidth="1"/>
    <col min="2041" max="2041" width="17.7109375" customWidth="1"/>
    <col min="2042" max="2042" width="21.7109375" customWidth="1"/>
    <col min="2043" max="2045" width="0" hidden="1" customWidth="1"/>
    <col min="2047" max="2047" width="21.140625" customWidth="1"/>
    <col min="2048" max="2048" width="16" customWidth="1"/>
    <col min="2049" max="2049" width="11.7109375" bestFit="1" customWidth="1"/>
    <col min="2050" max="2050" width="17.28515625" customWidth="1"/>
    <col min="2291" max="2291" width="11.140625" customWidth="1"/>
    <col min="2292" max="2292" width="75.42578125" customWidth="1"/>
    <col min="2293" max="2293" width="16.140625" customWidth="1"/>
    <col min="2294" max="2295" width="17.7109375" customWidth="1"/>
    <col min="2296" max="2296" width="0" hidden="1" customWidth="1"/>
    <col min="2297" max="2297" width="17.7109375" customWidth="1"/>
    <col min="2298" max="2298" width="21.7109375" customWidth="1"/>
    <col min="2299" max="2301" width="0" hidden="1" customWidth="1"/>
    <col min="2303" max="2303" width="21.140625" customWidth="1"/>
    <col min="2304" max="2304" width="16" customWidth="1"/>
    <col min="2305" max="2305" width="11.7109375" bestFit="1" customWidth="1"/>
    <col min="2306" max="2306" width="17.28515625" customWidth="1"/>
    <col min="2547" max="2547" width="11.140625" customWidth="1"/>
    <col min="2548" max="2548" width="75.42578125" customWidth="1"/>
    <col min="2549" max="2549" width="16.140625" customWidth="1"/>
    <col min="2550" max="2551" width="17.7109375" customWidth="1"/>
    <col min="2552" max="2552" width="0" hidden="1" customWidth="1"/>
    <col min="2553" max="2553" width="17.7109375" customWidth="1"/>
    <col min="2554" max="2554" width="21.7109375" customWidth="1"/>
    <col min="2555" max="2557" width="0" hidden="1" customWidth="1"/>
    <col min="2559" max="2559" width="21.140625" customWidth="1"/>
    <col min="2560" max="2560" width="16" customWidth="1"/>
    <col min="2561" max="2561" width="11.7109375" bestFit="1" customWidth="1"/>
    <col min="2562" max="2562" width="17.28515625" customWidth="1"/>
    <col min="2803" max="2803" width="11.140625" customWidth="1"/>
    <col min="2804" max="2804" width="75.42578125" customWidth="1"/>
    <col min="2805" max="2805" width="16.140625" customWidth="1"/>
    <col min="2806" max="2807" width="17.7109375" customWidth="1"/>
    <col min="2808" max="2808" width="0" hidden="1" customWidth="1"/>
    <col min="2809" max="2809" width="17.7109375" customWidth="1"/>
    <col min="2810" max="2810" width="21.7109375" customWidth="1"/>
    <col min="2811" max="2813" width="0" hidden="1" customWidth="1"/>
    <col min="2815" max="2815" width="21.140625" customWidth="1"/>
    <col min="2816" max="2816" width="16" customWidth="1"/>
    <col min="2817" max="2817" width="11.7109375" bestFit="1" customWidth="1"/>
    <col min="2818" max="2818" width="17.28515625" customWidth="1"/>
    <col min="3059" max="3059" width="11.140625" customWidth="1"/>
    <col min="3060" max="3060" width="75.42578125" customWidth="1"/>
    <col min="3061" max="3061" width="16.140625" customWidth="1"/>
    <col min="3062" max="3063" width="17.7109375" customWidth="1"/>
    <col min="3064" max="3064" width="0" hidden="1" customWidth="1"/>
    <col min="3065" max="3065" width="17.7109375" customWidth="1"/>
    <col min="3066" max="3066" width="21.7109375" customWidth="1"/>
    <col min="3067" max="3069" width="0" hidden="1" customWidth="1"/>
    <col min="3071" max="3071" width="21.140625" customWidth="1"/>
    <col min="3072" max="3072" width="16" customWidth="1"/>
    <col min="3073" max="3073" width="11.7109375" bestFit="1" customWidth="1"/>
    <col min="3074" max="3074" width="17.28515625" customWidth="1"/>
    <col min="3315" max="3315" width="11.140625" customWidth="1"/>
    <col min="3316" max="3316" width="75.42578125" customWidth="1"/>
    <col min="3317" max="3317" width="16.140625" customWidth="1"/>
    <col min="3318" max="3319" width="17.7109375" customWidth="1"/>
    <col min="3320" max="3320" width="0" hidden="1" customWidth="1"/>
    <col min="3321" max="3321" width="17.7109375" customWidth="1"/>
    <col min="3322" max="3322" width="21.7109375" customWidth="1"/>
    <col min="3323" max="3325" width="0" hidden="1" customWidth="1"/>
    <col min="3327" max="3327" width="21.140625" customWidth="1"/>
    <col min="3328" max="3328" width="16" customWidth="1"/>
    <col min="3329" max="3329" width="11.7109375" bestFit="1" customWidth="1"/>
    <col min="3330" max="3330" width="17.28515625" customWidth="1"/>
    <col min="3571" max="3571" width="11.140625" customWidth="1"/>
    <col min="3572" max="3572" width="75.42578125" customWidth="1"/>
    <col min="3573" max="3573" width="16.140625" customWidth="1"/>
    <col min="3574" max="3575" width="17.7109375" customWidth="1"/>
    <col min="3576" max="3576" width="0" hidden="1" customWidth="1"/>
    <col min="3577" max="3577" width="17.7109375" customWidth="1"/>
    <col min="3578" max="3578" width="21.7109375" customWidth="1"/>
    <col min="3579" max="3581" width="0" hidden="1" customWidth="1"/>
    <col min="3583" max="3583" width="21.140625" customWidth="1"/>
    <col min="3584" max="3584" width="16" customWidth="1"/>
    <col min="3585" max="3585" width="11.7109375" bestFit="1" customWidth="1"/>
    <col min="3586" max="3586" width="17.28515625" customWidth="1"/>
    <col min="3827" max="3827" width="11.140625" customWidth="1"/>
    <col min="3828" max="3828" width="75.42578125" customWidth="1"/>
    <col min="3829" max="3829" width="16.140625" customWidth="1"/>
    <col min="3830" max="3831" width="17.7109375" customWidth="1"/>
    <col min="3832" max="3832" width="0" hidden="1" customWidth="1"/>
    <col min="3833" max="3833" width="17.7109375" customWidth="1"/>
    <col min="3834" max="3834" width="21.7109375" customWidth="1"/>
    <col min="3835" max="3837" width="0" hidden="1" customWidth="1"/>
    <col min="3839" max="3839" width="21.140625" customWidth="1"/>
    <col min="3840" max="3840" width="16" customWidth="1"/>
    <col min="3841" max="3841" width="11.7109375" bestFit="1" customWidth="1"/>
    <col min="3842" max="3842" width="17.28515625" customWidth="1"/>
    <col min="4083" max="4083" width="11.140625" customWidth="1"/>
    <col min="4084" max="4084" width="75.42578125" customWidth="1"/>
    <col min="4085" max="4085" width="16.140625" customWidth="1"/>
    <col min="4086" max="4087" width="17.7109375" customWidth="1"/>
    <col min="4088" max="4088" width="0" hidden="1" customWidth="1"/>
    <col min="4089" max="4089" width="17.7109375" customWidth="1"/>
    <col min="4090" max="4090" width="21.7109375" customWidth="1"/>
    <col min="4091" max="4093" width="0" hidden="1" customWidth="1"/>
    <col min="4095" max="4095" width="21.140625" customWidth="1"/>
    <col min="4096" max="4096" width="16" customWidth="1"/>
    <col min="4097" max="4097" width="11.7109375" bestFit="1" customWidth="1"/>
    <col min="4098" max="4098" width="17.28515625" customWidth="1"/>
    <col min="4339" max="4339" width="11.140625" customWidth="1"/>
    <col min="4340" max="4340" width="75.42578125" customWidth="1"/>
    <col min="4341" max="4341" width="16.140625" customWidth="1"/>
    <col min="4342" max="4343" width="17.7109375" customWidth="1"/>
    <col min="4344" max="4344" width="0" hidden="1" customWidth="1"/>
    <col min="4345" max="4345" width="17.7109375" customWidth="1"/>
    <col min="4346" max="4346" width="21.7109375" customWidth="1"/>
    <col min="4347" max="4349" width="0" hidden="1" customWidth="1"/>
    <col min="4351" max="4351" width="21.140625" customWidth="1"/>
    <col min="4352" max="4352" width="16" customWidth="1"/>
    <col min="4353" max="4353" width="11.7109375" bestFit="1" customWidth="1"/>
    <col min="4354" max="4354" width="17.28515625" customWidth="1"/>
    <col min="4595" max="4595" width="11.140625" customWidth="1"/>
    <col min="4596" max="4596" width="75.42578125" customWidth="1"/>
    <col min="4597" max="4597" width="16.140625" customWidth="1"/>
    <col min="4598" max="4599" width="17.7109375" customWidth="1"/>
    <col min="4600" max="4600" width="0" hidden="1" customWidth="1"/>
    <col min="4601" max="4601" width="17.7109375" customWidth="1"/>
    <col min="4602" max="4602" width="21.7109375" customWidth="1"/>
    <col min="4603" max="4605" width="0" hidden="1" customWidth="1"/>
    <col min="4607" max="4607" width="21.140625" customWidth="1"/>
    <col min="4608" max="4608" width="16" customWidth="1"/>
    <col min="4609" max="4609" width="11.7109375" bestFit="1" customWidth="1"/>
    <col min="4610" max="4610" width="17.28515625" customWidth="1"/>
    <col min="4851" max="4851" width="11.140625" customWidth="1"/>
    <col min="4852" max="4852" width="75.42578125" customWidth="1"/>
    <col min="4853" max="4853" width="16.140625" customWidth="1"/>
    <col min="4854" max="4855" width="17.7109375" customWidth="1"/>
    <col min="4856" max="4856" width="0" hidden="1" customWidth="1"/>
    <col min="4857" max="4857" width="17.7109375" customWidth="1"/>
    <col min="4858" max="4858" width="21.7109375" customWidth="1"/>
    <col min="4859" max="4861" width="0" hidden="1" customWidth="1"/>
    <col min="4863" max="4863" width="21.140625" customWidth="1"/>
    <col min="4864" max="4864" width="16" customWidth="1"/>
    <col min="4865" max="4865" width="11.7109375" bestFit="1" customWidth="1"/>
    <col min="4866" max="4866" width="17.28515625" customWidth="1"/>
    <col min="5107" max="5107" width="11.140625" customWidth="1"/>
    <col min="5108" max="5108" width="75.42578125" customWidth="1"/>
    <col min="5109" max="5109" width="16.140625" customWidth="1"/>
    <col min="5110" max="5111" width="17.7109375" customWidth="1"/>
    <col min="5112" max="5112" width="0" hidden="1" customWidth="1"/>
    <col min="5113" max="5113" width="17.7109375" customWidth="1"/>
    <col min="5114" max="5114" width="21.7109375" customWidth="1"/>
    <col min="5115" max="5117" width="0" hidden="1" customWidth="1"/>
    <col min="5119" max="5119" width="21.140625" customWidth="1"/>
    <col min="5120" max="5120" width="16" customWidth="1"/>
    <col min="5121" max="5121" width="11.7109375" bestFit="1" customWidth="1"/>
    <col min="5122" max="5122" width="17.28515625" customWidth="1"/>
    <col min="5363" max="5363" width="11.140625" customWidth="1"/>
    <col min="5364" max="5364" width="75.42578125" customWidth="1"/>
    <col min="5365" max="5365" width="16.140625" customWidth="1"/>
    <col min="5366" max="5367" width="17.7109375" customWidth="1"/>
    <col min="5368" max="5368" width="0" hidden="1" customWidth="1"/>
    <col min="5369" max="5369" width="17.7109375" customWidth="1"/>
    <col min="5370" max="5370" width="21.7109375" customWidth="1"/>
    <col min="5371" max="5373" width="0" hidden="1" customWidth="1"/>
    <col min="5375" max="5375" width="21.140625" customWidth="1"/>
    <col min="5376" max="5376" width="16" customWidth="1"/>
    <col min="5377" max="5377" width="11.7109375" bestFit="1" customWidth="1"/>
    <col min="5378" max="5378" width="17.28515625" customWidth="1"/>
    <col min="5619" max="5619" width="11.140625" customWidth="1"/>
    <col min="5620" max="5620" width="75.42578125" customWidth="1"/>
    <col min="5621" max="5621" width="16.140625" customWidth="1"/>
    <col min="5622" max="5623" width="17.7109375" customWidth="1"/>
    <col min="5624" max="5624" width="0" hidden="1" customWidth="1"/>
    <col min="5625" max="5625" width="17.7109375" customWidth="1"/>
    <col min="5626" max="5626" width="21.7109375" customWidth="1"/>
    <col min="5627" max="5629" width="0" hidden="1" customWidth="1"/>
    <col min="5631" max="5631" width="21.140625" customWidth="1"/>
    <col min="5632" max="5632" width="16" customWidth="1"/>
    <col min="5633" max="5633" width="11.7109375" bestFit="1" customWidth="1"/>
    <col min="5634" max="5634" width="17.28515625" customWidth="1"/>
    <col min="5875" max="5875" width="11.140625" customWidth="1"/>
    <col min="5876" max="5876" width="75.42578125" customWidth="1"/>
    <col min="5877" max="5877" width="16.140625" customWidth="1"/>
    <col min="5878" max="5879" width="17.7109375" customWidth="1"/>
    <col min="5880" max="5880" width="0" hidden="1" customWidth="1"/>
    <col min="5881" max="5881" width="17.7109375" customWidth="1"/>
    <col min="5882" max="5882" width="21.7109375" customWidth="1"/>
    <col min="5883" max="5885" width="0" hidden="1" customWidth="1"/>
    <col min="5887" max="5887" width="21.140625" customWidth="1"/>
    <col min="5888" max="5888" width="16" customWidth="1"/>
    <col min="5889" max="5889" width="11.7109375" bestFit="1" customWidth="1"/>
    <col min="5890" max="5890" width="17.28515625" customWidth="1"/>
    <col min="6131" max="6131" width="11.140625" customWidth="1"/>
    <col min="6132" max="6132" width="75.42578125" customWidth="1"/>
    <col min="6133" max="6133" width="16.140625" customWidth="1"/>
    <col min="6134" max="6135" width="17.7109375" customWidth="1"/>
    <col min="6136" max="6136" width="0" hidden="1" customWidth="1"/>
    <col min="6137" max="6137" width="17.7109375" customWidth="1"/>
    <col min="6138" max="6138" width="21.7109375" customWidth="1"/>
    <col min="6139" max="6141" width="0" hidden="1" customWidth="1"/>
    <col min="6143" max="6143" width="21.140625" customWidth="1"/>
    <col min="6144" max="6144" width="16" customWidth="1"/>
    <col min="6145" max="6145" width="11.7109375" bestFit="1" customWidth="1"/>
    <col min="6146" max="6146" width="17.28515625" customWidth="1"/>
    <col min="6387" max="6387" width="11.140625" customWidth="1"/>
    <col min="6388" max="6388" width="75.42578125" customWidth="1"/>
    <col min="6389" max="6389" width="16.140625" customWidth="1"/>
    <col min="6390" max="6391" width="17.7109375" customWidth="1"/>
    <col min="6392" max="6392" width="0" hidden="1" customWidth="1"/>
    <col min="6393" max="6393" width="17.7109375" customWidth="1"/>
    <col min="6394" max="6394" width="21.7109375" customWidth="1"/>
    <col min="6395" max="6397" width="0" hidden="1" customWidth="1"/>
    <col min="6399" max="6399" width="21.140625" customWidth="1"/>
    <col min="6400" max="6400" width="16" customWidth="1"/>
    <col min="6401" max="6401" width="11.7109375" bestFit="1" customWidth="1"/>
    <col min="6402" max="6402" width="17.28515625" customWidth="1"/>
    <col min="6643" max="6643" width="11.140625" customWidth="1"/>
    <col min="6644" max="6644" width="75.42578125" customWidth="1"/>
    <col min="6645" max="6645" width="16.140625" customWidth="1"/>
    <col min="6646" max="6647" width="17.7109375" customWidth="1"/>
    <col min="6648" max="6648" width="0" hidden="1" customWidth="1"/>
    <col min="6649" max="6649" width="17.7109375" customWidth="1"/>
    <col min="6650" max="6650" width="21.7109375" customWidth="1"/>
    <col min="6651" max="6653" width="0" hidden="1" customWidth="1"/>
    <col min="6655" max="6655" width="21.140625" customWidth="1"/>
    <col min="6656" max="6656" width="16" customWidth="1"/>
    <col min="6657" max="6657" width="11.7109375" bestFit="1" customWidth="1"/>
    <col min="6658" max="6658" width="17.28515625" customWidth="1"/>
    <col min="6899" max="6899" width="11.140625" customWidth="1"/>
    <col min="6900" max="6900" width="75.42578125" customWidth="1"/>
    <col min="6901" max="6901" width="16.140625" customWidth="1"/>
    <col min="6902" max="6903" width="17.7109375" customWidth="1"/>
    <col min="6904" max="6904" width="0" hidden="1" customWidth="1"/>
    <col min="6905" max="6905" width="17.7109375" customWidth="1"/>
    <col min="6906" max="6906" width="21.7109375" customWidth="1"/>
    <col min="6907" max="6909" width="0" hidden="1" customWidth="1"/>
    <col min="6911" max="6911" width="21.140625" customWidth="1"/>
    <col min="6912" max="6912" width="16" customWidth="1"/>
    <col min="6913" max="6913" width="11.7109375" bestFit="1" customWidth="1"/>
    <col min="6914" max="6914" width="17.28515625" customWidth="1"/>
    <col min="7155" max="7155" width="11.140625" customWidth="1"/>
    <col min="7156" max="7156" width="75.42578125" customWidth="1"/>
    <col min="7157" max="7157" width="16.140625" customWidth="1"/>
    <col min="7158" max="7159" width="17.7109375" customWidth="1"/>
    <col min="7160" max="7160" width="0" hidden="1" customWidth="1"/>
    <col min="7161" max="7161" width="17.7109375" customWidth="1"/>
    <col min="7162" max="7162" width="21.7109375" customWidth="1"/>
    <col min="7163" max="7165" width="0" hidden="1" customWidth="1"/>
    <col min="7167" max="7167" width="21.140625" customWidth="1"/>
    <col min="7168" max="7168" width="16" customWidth="1"/>
    <col min="7169" max="7169" width="11.7109375" bestFit="1" customWidth="1"/>
    <col min="7170" max="7170" width="17.28515625" customWidth="1"/>
    <col min="7411" max="7411" width="11.140625" customWidth="1"/>
    <col min="7412" max="7412" width="75.42578125" customWidth="1"/>
    <col min="7413" max="7413" width="16.140625" customWidth="1"/>
    <col min="7414" max="7415" width="17.7109375" customWidth="1"/>
    <col min="7416" max="7416" width="0" hidden="1" customWidth="1"/>
    <col min="7417" max="7417" width="17.7109375" customWidth="1"/>
    <col min="7418" max="7418" width="21.7109375" customWidth="1"/>
    <col min="7419" max="7421" width="0" hidden="1" customWidth="1"/>
    <col min="7423" max="7423" width="21.140625" customWidth="1"/>
    <col min="7424" max="7424" width="16" customWidth="1"/>
    <col min="7425" max="7425" width="11.7109375" bestFit="1" customWidth="1"/>
    <col min="7426" max="7426" width="17.28515625" customWidth="1"/>
    <col min="7667" max="7667" width="11.140625" customWidth="1"/>
    <col min="7668" max="7668" width="75.42578125" customWidth="1"/>
    <col min="7669" max="7669" width="16.140625" customWidth="1"/>
    <col min="7670" max="7671" width="17.7109375" customWidth="1"/>
    <col min="7672" max="7672" width="0" hidden="1" customWidth="1"/>
    <col min="7673" max="7673" width="17.7109375" customWidth="1"/>
    <col min="7674" max="7674" width="21.7109375" customWidth="1"/>
    <col min="7675" max="7677" width="0" hidden="1" customWidth="1"/>
    <col min="7679" max="7679" width="21.140625" customWidth="1"/>
    <col min="7680" max="7680" width="16" customWidth="1"/>
    <col min="7681" max="7681" width="11.7109375" bestFit="1" customWidth="1"/>
    <col min="7682" max="7682" width="17.28515625" customWidth="1"/>
    <col min="7923" max="7923" width="11.140625" customWidth="1"/>
    <col min="7924" max="7924" width="75.42578125" customWidth="1"/>
    <col min="7925" max="7925" width="16.140625" customWidth="1"/>
    <col min="7926" max="7927" width="17.7109375" customWidth="1"/>
    <col min="7928" max="7928" width="0" hidden="1" customWidth="1"/>
    <col min="7929" max="7929" width="17.7109375" customWidth="1"/>
    <col min="7930" max="7930" width="21.7109375" customWidth="1"/>
    <col min="7931" max="7933" width="0" hidden="1" customWidth="1"/>
    <col min="7935" max="7935" width="21.140625" customWidth="1"/>
    <col min="7936" max="7936" width="16" customWidth="1"/>
    <col min="7937" max="7937" width="11.7109375" bestFit="1" customWidth="1"/>
    <col min="7938" max="7938" width="17.28515625" customWidth="1"/>
    <col min="8179" max="8179" width="11.140625" customWidth="1"/>
    <col min="8180" max="8180" width="75.42578125" customWidth="1"/>
    <col min="8181" max="8181" width="16.140625" customWidth="1"/>
    <col min="8182" max="8183" width="17.7109375" customWidth="1"/>
    <col min="8184" max="8184" width="0" hidden="1" customWidth="1"/>
    <col min="8185" max="8185" width="17.7109375" customWidth="1"/>
    <col min="8186" max="8186" width="21.7109375" customWidth="1"/>
    <col min="8187" max="8189" width="0" hidden="1" customWidth="1"/>
    <col min="8191" max="8191" width="21.140625" customWidth="1"/>
    <col min="8192" max="8192" width="16" customWidth="1"/>
    <col min="8193" max="8193" width="11.7109375" bestFit="1" customWidth="1"/>
    <col min="8194" max="8194" width="17.28515625" customWidth="1"/>
    <col min="8435" max="8435" width="11.140625" customWidth="1"/>
    <col min="8436" max="8436" width="75.42578125" customWidth="1"/>
    <col min="8437" max="8437" width="16.140625" customWidth="1"/>
    <col min="8438" max="8439" width="17.7109375" customWidth="1"/>
    <col min="8440" max="8440" width="0" hidden="1" customWidth="1"/>
    <col min="8441" max="8441" width="17.7109375" customWidth="1"/>
    <col min="8442" max="8442" width="21.7109375" customWidth="1"/>
    <col min="8443" max="8445" width="0" hidden="1" customWidth="1"/>
    <col min="8447" max="8447" width="21.140625" customWidth="1"/>
    <col min="8448" max="8448" width="16" customWidth="1"/>
    <col min="8449" max="8449" width="11.7109375" bestFit="1" customWidth="1"/>
    <col min="8450" max="8450" width="17.28515625" customWidth="1"/>
    <col min="8691" max="8691" width="11.140625" customWidth="1"/>
    <col min="8692" max="8692" width="75.42578125" customWidth="1"/>
    <col min="8693" max="8693" width="16.140625" customWidth="1"/>
    <col min="8694" max="8695" width="17.7109375" customWidth="1"/>
    <col min="8696" max="8696" width="0" hidden="1" customWidth="1"/>
    <col min="8697" max="8697" width="17.7109375" customWidth="1"/>
    <col min="8698" max="8698" width="21.7109375" customWidth="1"/>
    <col min="8699" max="8701" width="0" hidden="1" customWidth="1"/>
    <col min="8703" max="8703" width="21.140625" customWidth="1"/>
    <col min="8704" max="8704" width="16" customWidth="1"/>
    <col min="8705" max="8705" width="11.7109375" bestFit="1" customWidth="1"/>
    <col min="8706" max="8706" width="17.28515625" customWidth="1"/>
    <col min="8947" max="8947" width="11.140625" customWidth="1"/>
    <col min="8948" max="8948" width="75.42578125" customWidth="1"/>
    <col min="8949" max="8949" width="16.140625" customWidth="1"/>
    <col min="8950" max="8951" width="17.7109375" customWidth="1"/>
    <col min="8952" max="8952" width="0" hidden="1" customWidth="1"/>
    <col min="8953" max="8953" width="17.7109375" customWidth="1"/>
    <col min="8954" max="8954" width="21.7109375" customWidth="1"/>
    <col min="8955" max="8957" width="0" hidden="1" customWidth="1"/>
    <col min="8959" max="8959" width="21.140625" customWidth="1"/>
    <col min="8960" max="8960" width="16" customWidth="1"/>
    <col min="8961" max="8961" width="11.7109375" bestFit="1" customWidth="1"/>
    <col min="8962" max="8962" width="17.28515625" customWidth="1"/>
    <col min="9203" max="9203" width="11.140625" customWidth="1"/>
    <col min="9204" max="9204" width="75.42578125" customWidth="1"/>
    <col min="9205" max="9205" width="16.140625" customWidth="1"/>
    <col min="9206" max="9207" width="17.7109375" customWidth="1"/>
    <col min="9208" max="9208" width="0" hidden="1" customWidth="1"/>
    <col min="9209" max="9209" width="17.7109375" customWidth="1"/>
    <col min="9210" max="9210" width="21.7109375" customWidth="1"/>
    <col min="9211" max="9213" width="0" hidden="1" customWidth="1"/>
    <col min="9215" max="9215" width="21.140625" customWidth="1"/>
    <col min="9216" max="9216" width="16" customWidth="1"/>
    <col min="9217" max="9217" width="11.7109375" bestFit="1" customWidth="1"/>
    <col min="9218" max="9218" width="17.28515625" customWidth="1"/>
    <col min="9459" max="9459" width="11.140625" customWidth="1"/>
    <col min="9460" max="9460" width="75.42578125" customWidth="1"/>
    <col min="9461" max="9461" width="16.140625" customWidth="1"/>
    <col min="9462" max="9463" width="17.7109375" customWidth="1"/>
    <col min="9464" max="9464" width="0" hidden="1" customWidth="1"/>
    <col min="9465" max="9465" width="17.7109375" customWidth="1"/>
    <col min="9466" max="9466" width="21.7109375" customWidth="1"/>
    <col min="9467" max="9469" width="0" hidden="1" customWidth="1"/>
    <col min="9471" max="9471" width="21.140625" customWidth="1"/>
    <col min="9472" max="9472" width="16" customWidth="1"/>
    <col min="9473" max="9473" width="11.7109375" bestFit="1" customWidth="1"/>
    <col min="9474" max="9474" width="17.28515625" customWidth="1"/>
    <col min="9715" max="9715" width="11.140625" customWidth="1"/>
    <col min="9716" max="9716" width="75.42578125" customWidth="1"/>
    <col min="9717" max="9717" width="16.140625" customWidth="1"/>
    <col min="9718" max="9719" width="17.7109375" customWidth="1"/>
    <col min="9720" max="9720" width="0" hidden="1" customWidth="1"/>
    <col min="9721" max="9721" width="17.7109375" customWidth="1"/>
    <col min="9722" max="9722" width="21.7109375" customWidth="1"/>
    <col min="9723" max="9725" width="0" hidden="1" customWidth="1"/>
    <col min="9727" max="9727" width="21.140625" customWidth="1"/>
    <col min="9728" max="9728" width="16" customWidth="1"/>
    <col min="9729" max="9729" width="11.7109375" bestFit="1" customWidth="1"/>
    <col min="9730" max="9730" width="17.28515625" customWidth="1"/>
    <col min="9971" max="9971" width="11.140625" customWidth="1"/>
    <col min="9972" max="9972" width="75.42578125" customWidth="1"/>
    <col min="9973" max="9973" width="16.140625" customWidth="1"/>
    <col min="9974" max="9975" width="17.7109375" customWidth="1"/>
    <col min="9976" max="9976" width="0" hidden="1" customWidth="1"/>
    <col min="9977" max="9977" width="17.7109375" customWidth="1"/>
    <col min="9978" max="9978" width="21.7109375" customWidth="1"/>
    <col min="9979" max="9981" width="0" hidden="1" customWidth="1"/>
    <col min="9983" max="9983" width="21.140625" customWidth="1"/>
    <col min="9984" max="9984" width="16" customWidth="1"/>
    <col min="9985" max="9985" width="11.7109375" bestFit="1" customWidth="1"/>
    <col min="9986" max="9986" width="17.28515625" customWidth="1"/>
    <col min="10227" max="10227" width="11.140625" customWidth="1"/>
    <col min="10228" max="10228" width="75.42578125" customWidth="1"/>
    <col min="10229" max="10229" width="16.140625" customWidth="1"/>
    <col min="10230" max="10231" width="17.7109375" customWidth="1"/>
    <col min="10232" max="10232" width="0" hidden="1" customWidth="1"/>
    <col min="10233" max="10233" width="17.7109375" customWidth="1"/>
    <col min="10234" max="10234" width="21.7109375" customWidth="1"/>
    <col min="10235" max="10237" width="0" hidden="1" customWidth="1"/>
    <col min="10239" max="10239" width="21.140625" customWidth="1"/>
    <col min="10240" max="10240" width="16" customWidth="1"/>
    <col min="10241" max="10241" width="11.7109375" bestFit="1" customWidth="1"/>
    <col min="10242" max="10242" width="17.28515625" customWidth="1"/>
    <col min="10483" max="10483" width="11.140625" customWidth="1"/>
    <col min="10484" max="10484" width="75.42578125" customWidth="1"/>
    <col min="10485" max="10485" width="16.140625" customWidth="1"/>
    <col min="10486" max="10487" width="17.7109375" customWidth="1"/>
    <col min="10488" max="10488" width="0" hidden="1" customWidth="1"/>
    <col min="10489" max="10489" width="17.7109375" customWidth="1"/>
    <col min="10490" max="10490" width="21.7109375" customWidth="1"/>
    <col min="10491" max="10493" width="0" hidden="1" customWidth="1"/>
    <col min="10495" max="10495" width="21.140625" customWidth="1"/>
    <col min="10496" max="10496" width="16" customWidth="1"/>
    <col min="10497" max="10497" width="11.7109375" bestFit="1" customWidth="1"/>
    <col min="10498" max="10498" width="17.28515625" customWidth="1"/>
    <col min="10739" max="10739" width="11.140625" customWidth="1"/>
    <col min="10740" max="10740" width="75.42578125" customWidth="1"/>
    <col min="10741" max="10741" width="16.140625" customWidth="1"/>
    <col min="10742" max="10743" width="17.7109375" customWidth="1"/>
    <col min="10744" max="10744" width="0" hidden="1" customWidth="1"/>
    <col min="10745" max="10745" width="17.7109375" customWidth="1"/>
    <col min="10746" max="10746" width="21.7109375" customWidth="1"/>
    <col min="10747" max="10749" width="0" hidden="1" customWidth="1"/>
    <col min="10751" max="10751" width="21.140625" customWidth="1"/>
    <col min="10752" max="10752" width="16" customWidth="1"/>
    <col min="10753" max="10753" width="11.7109375" bestFit="1" customWidth="1"/>
    <col min="10754" max="10754" width="17.28515625" customWidth="1"/>
    <col min="10995" max="10995" width="11.140625" customWidth="1"/>
    <col min="10996" max="10996" width="75.42578125" customWidth="1"/>
    <col min="10997" max="10997" width="16.140625" customWidth="1"/>
    <col min="10998" max="10999" width="17.7109375" customWidth="1"/>
    <col min="11000" max="11000" width="0" hidden="1" customWidth="1"/>
    <col min="11001" max="11001" width="17.7109375" customWidth="1"/>
    <col min="11002" max="11002" width="21.7109375" customWidth="1"/>
    <col min="11003" max="11005" width="0" hidden="1" customWidth="1"/>
    <col min="11007" max="11007" width="21.140625" customWidth="1"/>
    <col min="11008" max="11008" width="16" customWidth="1"/>
    <col min="11009" max="11009" width="11.7109375" bestFit="1" customWidth="1"/>
    <col min="11010" max="11010" width="17.28515625" customWidth="1"/>
    <col min="11251" max="11251" width="11.140625" customWidth="1"/>
    <col min="11252" max="11252" width="75.42578125" customWidth="1"/>
    <col min="11253" max="11253" width="16.140625" customWidth="1"/>
    <col min="11254" max="11255" width="17.7109375" customWidth="1"/>
    <col min="11256" max="11256" width="0" hidden="1" customWidth="1"/>
    <col min="11257" max="11257" width="17.7109375" customWidth="1"/>
    <col min="11258" max="11258" width="21.7109375" customWidth="1"/>
    <col min="11259" max="11261" width="0" hidden="1" customWidth="1"/>
    <col min="11263" max="11263" width="21.140625" customWidth="1"/>
    <col min="11264" max="11264" width="16" customWidth="1"/>
    <col min="11265" max="11265" width="11.7109375" bestFit="1" customWidth="1"/>
    <col min="11266" max="11266" width="17.28515625" customWidth="1"/>
    <col min="11507" max="11507" width="11.140625" customWidth="1"/>
    <col min="11508" max="11508" width="75.42578125" customWidth="1"/>
    <col min="11509" max="11509" width="16.140625" customWidth="1"/>
    <col min="11510" max="11511" width="17.7109375" customWidth="1"/>
    <col min="11512" max="11512" width="0" hidden="1" customWidth="1"/>
    <col min="11513" max="11513" width="17.7109375" customWidth="1"/>
    <col min="11514" max="11514" width="21.7109375" customWidth="1"/>
    <col min="11515" max="11517" width="0" hidden="1" customWidth="1"/>
    <col min="11519" max="11519" width="21.140625" customWidth="1"/>
    <col min="11520" max="11520" width="16" customWidth="1"/>
    <col min="11521" max="11521" width="11.7109375" bestFit="1" customWidth="1"/>
    <col min="11522" max="11522" width="17.28515625" customWidth="1"/>
    <col min="11763" max="11763" width="11.140625" customWidth="1"/>
    <col min="11764" max="11764" width="75.42578125" customWidth="1"/>
    <col min="11765" max="11765" width="16.140625" customWidth="1"/>
    <col min="11766" max="11767" width="17.7109375" customWidth="1"/>
    <col min="11768" max="11768" width="0" hidden="1" customWidth="1"/>
    <col min="11769" max="11769" width="17.7109375" customWidth="1"/>
    <col min="11770" max="11770" width="21.7109375" customWidth="1"/>
    <col min="11771" max="11773" width="0" hidden="1" customWidth="1"/>
    <col min="11775" max="11775" width="21.140625" customWidth="1"/>
    <col min="11776" max="11776" width="16" customWidth="1"/>
    <col min="11777" max="11777" width="11.7109375" bestFit="1" customWidth="1"/>
    <col min="11778" max="11778" width="17.28515625" customWidth="1"/>
    <col min="12019" max="12019" width="11.140625" customWidth="1"/>
    <col min="12020" max="12020" width="75.42578125" customWidth="1"/>
    <col min="12021" max="12021" width="16.140625" customWidth="1"/>
    <col min="12022" max="12023" width="17.7109375" customWidth="1"/>
    <col min="12024" max="12024" width="0" hidden="1" customWidth="1"/>
    <col min="12025" max="12025" width="17.7109375" customWidth="1"/>
    <col min="12026" max="12026" width="21.7109375" customWidth="1"/>
    <col min="12027" max="12029" width="0" hidden="1" customWidth="1"/>
    <col min="12031" max="12031" width="21.140625" customWidth="1"/>
    <col min="12032" max="12032" width="16" customWidth="1"/>
    <col min="12033" max="12033" width="11.7109375" bestFit="1" customWidth="1"/>
    <col min="12034" max="12034" width="17.28515625" customWidth="1"/>
    <col min="12275" max="12275" width="11.140625" customWidth="1"/>
    <col min="12276" max="12276" width="75.42578125" customWidth="1"/>
    <col min="12277" max="12277" width="16.140625" customWidth="1"/>
    <col min="12278" max="12279" width="17.7109375" customWidth="1"/>
    <col min="12280" max="12280" width="0" hidden="1" customWidth="1"/>
    <col min="12281" max="12281" width="17.7109375" customWidth="1"/>
    <col min="12282" max="12282" width="21.7109375" customWidth="1"/>
    <col min="12283" max="12285" width="0" hidden="1" customWidth="1"/>
    <col min="12287" max="12287" width="21.140625" customWidth="1"/>
    <col min="12288" max="12288" width="16" customWidth="1"/>
    <col min="12289" max="12289" width="11.7109375" bestFit="1" customWidth="1"/>
    <col min="12290" max="12290" width="17.28515625" customWidth="1"/>
    <col min="12531" max="12531" width="11.140625" customWidth="1"/>
    <col min="12532" max="12532" width="75.42578125" customWidth="1"/>
    <col min="12533" max="12533" width="16.140625" customWidth="1"/>
    <col min="12534" max="12535" width="17.7109375" customWidth="1"/>
    <col min="12536" max="12536" width="0" hidden="1" customWidth="1"/>
    <col min="12537" max="12537" width="17.7109375" customWidth="1"/>
    <col min="12538" max="12538" width="21.7109375" customWidth="1"/>
    <col min="12539" max="12541" width="0" hidden="1" customWidth="1"/>
    <col min="12543" max="12543" width="21.140625" customWidth="1"/>
    <col min="12544" max="12544" width="16" customWidth="1"/>
    <col min="12545" max="12545" width="11.7109375" bestFit="1" customWidth="1"/>
    <col min="12546" max="12546" width="17.28515625" customWidth="1"/>
    <col min="12787" max="12787" width="11.140625" customWidth="1"/>
    <col min="12788" max="12788" width="75.42578125" customWidth="1"/>
    <col min="12789" max="12789" width="16.140625" customWidth="1"/>
    <col min="12790" max="12791" width="17.7109375" customWidth="1"/>
    <col min="12792" max="12792" width="0" hidden="1" customWidth="1"/>
    <col min="12793" max="12793" width="17.7109375" customWidth="1"/>
    <col min="12794" max="12794" width="21.7109375" customWidth="1"/>
    <col min="12795" max="12797" width="0" hidden="1" customWidth="1"/>
    <col min="12799" max="12799" width="21.140625" customWidth="1"/>
    <col min="12800" max="12800" width="16" customWidth="1"/>
    <col min="12801" max="12801" width="11.7109375" bestFit="1" customWidth="1"/>
    <col min="12802" max="12802" width="17.28515625" customWidth="1"/>
    <col min="13043" max="13043" width="11.140625" customWidth="1"/>
    <col min="13044" max="13044" width="75.42578125" customWidth="1"/>
    <col min="13045" max="13045" width="16.140625" customWidth="1"/>
    <col min="13046" max="13047" width="17.7109375" customWidth="1"/>
    <col min="13048" max="13048" width="0" hidden="1" customWidth="1"/>
    <col min="13049" max="13049" width="17.7109375" customWidth="1"/>
    <col min="13050" max="13050" width="21.7109375" customWidth="1"/>
    <col min="13051" max="13053" width="0" hidden="1" customWidth="1"/>
    <col min="13055" max="13055" width="21.140625" customWidth="1"/>
    <col min="13056" max="13056" width="16" customWidth="1"/>
    <col min="13057" max="13057" width="11.7109375" bestFit="1" customWidth="1"/>
    <col min="13058" max="13058" width="17.28515625" customWidth="1"/>
    <col min="13299" max="13299" width="11.140625" customWidth="1"/>
    <col min="13300" max="13300" width="75.42578125" customWidth="1"/>
    <col min="13301" max="13301" width="16.140625" customWidth="1"/>
    <col min="13302" max="13303" width="17.7109375" customWidth="1"/>
    <col min="13304" max="13304" width="0" hidden="1" customWidth="1"/>
    <col min="13305" max="13305" width="17.7109375" customWidth="1"/>
    <col min="13306" max="13306" width="21.7109375" customWidth="1"/>
    <col min="13307" max="13309" width="0" hidden="1" customWidth="1"/>
    <col min="13311" max="13311" width="21.140625" customWidth="1"/>
    <col min="13312" max="13312" width="16" customWidth="1"/>
    <col min="13313" max="13313" width="11.7109375" bestFit="1" customWidth="1"/>
    <col min="13314" max="13314" width="17.28515625" customWidth="1"/>
    <col min="13555" max="13555" width="11.140625" customWidth="1"/>
    <col min="13556" max="13556" width="75.42578125" customWidth="1"/>
    <col min="13557" max="13557" width="16.140625" customWidth="1"/>
    <col min="13558" max="13559" width="17.7109375" customWidth="1"/>
    <col min="13560" max="13560" width="0" hidden="1" customWidth="1"/>
    <col min="13561" max="13561" width="17.7109375" customWidth="1"/>
    <col min="13562" max="13562" width="21.7109375" customWidth="1"/>
    <col min="13563" max="13565" width="0" hidden="1" customWidth="1"/>
    <col min="13567" max="13567" width="21.140625" customWidth="1"/>
    <col min="13568" max="13568" width="16" customWidth="1"/>
    <col min="13569" max="13569" width="11.7109375" bestFit="1" customWidth="1"/>
    <col min="13570" max="13570" width="17.28515625" customWidth="1"/>
    <col min="13811" max="13811" width="11.140625" customWidth="1"/>
    <col min="13812" max="13812" width="75.42578125" customWidth="1"/>
    <col min="13813" max="13813" width="16.140625" customWidth="1"/>
    <col min="13814" max="13815" width="17.7109375" customWidth="1"/>
    <col min="13816" max="13816" width="0" hidden="1" customWidth="1"/>
    <col min="13817" max="13817" width="17.7109375" customWidth="1"/>
    <col min="13818" max="13818" width="21.7109375" customWidth="1"/>
    <col min="13819" max="13821" width="0" hidden="1" customWidth="1"/>
    <col min="13823" max="13823" width="21.140625" customWidth="1"/>
    <col min="13824" max="13824" width="16" customWidth="1"/>
    <col min="13825" max="13825" width="11.7109375" bestFit="1" customWidth="1"/>
    <col min="13826" max="13826" width="17.28515625" customWidth="1"/>
    <col min="14067" max="14067" width="11.140625" customWidth="1"/>
    <col min="14068" max="14068" width="75.42578125" customWidth="1"/>
    <col min="14069" max="14069" width="16.140625" customWidth="1"/>
    <col min="14070" max="14071" width="17.7109375" customWidth="1"/>
    <col min="14072" max="14072" width="0" hidden="1" customWidth="1"/>
    <col min="14073" max="14073" width="17.7109375" customWidth="1"/>
    <col min="14074" max="14074" width="21.7109375" customWidth="1"/>
    <col min="14075" max="14077" width="0" hidden="1" customWidth="1"/>
    <col min="14079" max="14079" width="21.140625" customWidth="1"/>
    <col min="14080" max="14080" width="16" customWidth="1"/>
    <col min="14081" max="14081" width="11.7109375" bestFit="1" customWidth="1"/>
    <col min="14082" max="14082" width="17.28515625" customWidth="1"/>
    <col min="14323" max="14323" width="11.140625" customWidth="1"/>
    <col min="14324" max="14324" width="75.42578125" customWidth="1"/>
    <col min="14325" max="14325" width="16.140625" customWidth="1"/>
    <col min="14326" max="14327" width="17.7109375" customWidth="1"/>
    <col min="14328" max="14328" width="0" hidden="1" customWidth="1"/>
    <col min="14329" max="14329" width="17.7109375" customWidth="1"/>
    <col min="14330" max="14330" width="21.7109375" customWidth="1"/>
    <col min="14331" max="14333" width="0" hidden="1" customWidth="1"/>
    <col min="14335" max="14335" width="21.140625" customWidth="1"/>
    <col min="14336" max="14336" width="16" customWidth="1"/>
    <col min="14337" max="14337" width="11.7109375" bestFit="1" customWidth="1"/>
    <col min="14338" max="14338" width="17.28515625" customWidth="1"/>
    <col min="14579" max="14579" width="11.140625" customWidth="1"/>
    <col min="14580" max="14580" width="75.42578125" customWidth="1"/>
    <col min="14581" max="14581" width="16.140625" customWidth="1"/>
    <col min="14582" max="14583" width="17.7109375" customWidth="1"/>
    <col min="14584" max="14584" width="0" hidden="1" customWidth="1"/>
    <col min="14585" max="14585" width="17.7109375" customWidth="1"/>
    <col min="14586" max="14586" width="21.7109375" customWidth="1"/>
    <col min="14587" max="14589" width="0" hidden="1" customWidth="1"/>
    <col min="14591" max="14591" width="21.140625" customWidth="1"/>
    <col min="14592" max="14592" width="16" customWidth="1"/>
    <col min="14593" max="14593" width="11.7109375" bestFit="1" customWidth="1"/>
    <col min="14594" max="14594" width="17.28515625" customWidth="1"/>
    <col min="14835" max="14835" width="11.140625" customWidth="1"/>
    <col min="14836" max="14836" width="75.42578125" customWidth="1"/>
    <col min="14837" max="14837" width="16.140625" customWidth="1"/>
    <col min="14838" max="14839" width="17.7109375" customWidth="1"/>
    <col min="14840" max="14840" width="0" hidden="1" customWidth="1"/>
    <col min="14841" max="14841" width="17.7109375" customWidth="1"/>
    <col min="14842" max="14842" width="21.7109375" customWidth="1"/>
    <col min="14843" max="14845" width="0" hidden="1" customWidth="1"/>
    <col min="14847" max="14847" width="21.140625" customWidth="1"/>
    <col min="14848" max="14848" width="16" customWidth="1"/>
    <col min="14849" max="14849" width="11.7109375" bestFit="1" customWidth="1"/>
    <col min="14850" max="14850" width="17.28515625" customWidth="1"/>
    <col min="15091" max="15091" width="11.140625" customWidth="1"/>
    <col min="15092" max="15092" width="75.42578125" customWidth="1"/>
    <col min="15093" max="15093" width="16.140625" customWidth="1"/>
    <col min="15094" max="15095" width="17.7109375" customWidth="1"/>
    <col min="15096" max="15096" width="0" hidden="1" customWidth="1"/>
    <col min="15097" max="15097" width="17.7109375" customWidth="1"/>
    <col min="15098" max="15098" width="21.7109375" customWidth="1"/>
    <col min="15099" max="15101" width="0" hidden="1" customWidth="1"/>
    <col min="15103" max="15103" width="21.140625" customWidth="1"/>
    <col min="15104" max="15104" width="16" customWidth="1"/>
    <col min="15105" max="15105" width="11.7109375" bestFit="1" customWidth="1"/>
    <col min="15106" max="15106" width="17.28515625" customWidth="1"/>
    <col min="15347" max="15347" width="11.140625" customWidth="1"/>
    <col min="15348" max="15348" width="75.42578125" customWidth="1"/>
    <col min="15349" max="15349" width="16.140625" customWidth="1"/>
    <col min="15350" max="15351" width="17.7109375" customWidth="1"/>
    <col min="15352" max="15352" width="0" hidden="1" customWidth="1"/>
    <col min="15353" max="15353" width="17.7109375" customWidth="1"/>
    <col min="15354" max="15354" width="21.7109375" customWidth="1"/>
    <col min="15355" max="15357" width="0" hidden="1" customWidth="1"/>
    <col min="15359" max="15359" width="21.140625" customWidth="1"/>
    <col min="15360" max="15360" width="16" customWidth="1"/>
    <col min="15361" max="15361" width="11.7109375" bestFit="1" customWidth="1"/>
    <col min="15362" max="15362" width="17.28515625" customWidth="1"/>
    <col min="15603" max="15603" width="11.140625" customWidth="1"/>
    <col min="15604" max="15604" width="75.42578125" customWidth="1"/>
    <col min="15605" max="15605" width="16.140625" customWidth="1"/>
    <col min="15606" max="15607" width="17.7109375" customWidth="1"/>
    <col min="15608" max="15608" width="0" hidden="1" customWidth="1"/>
    <col min="15609" max="15609" width="17.7109375" customWidth="1"/>
    <col min="15610" max="15610" width="21.7109375" customWidth="1"/>
    <col min="15611" max="15613" width="0" hidden="1" customWidth="1"/>
    <col min="15615" max="15615" width="21.140625" customWidth="1"/>
    <col min="15616" max="15616" width="16" customWidth="1"/>
    <col min="15617" max="15617" width="11.7109375" bestFit="1" customWidth="1"/>
    <col min="15618" max="15618" width="17.28515625" customWidth="1"/>
    <col min="15859" max="15859" width="11.140625" customWidth="1"/>
    <col min="15860" max="15860" width="75.42578125" customWidth="1"/>
    <col min="15861" max="15861" width="16.140625" customWidth="1"/>
    <col min="15862" max="15863" width="17.7109375" customWidth="1"/>
    <col min="15864" max="15864" width="0" hidden="1" customWidth="1"/>
    <col min="15865" max="15865" width="17.7109375" customWidth="1"/>
    <col min="15866" max="15866" width="21.7109375" customWidth="1"/>
    <col min="15867" max="15869" width="0" hidden="1" customWidth="1"/>
    <col min="15871" max="15871" width="21.140625" customWidth="1"/>
    <col min="15872" max="15872" width="16" customWidth="1"/>
    <col min="15873" max="15873" width="11.7109375" bestFit="1" customWidth="1"/>
    <col min="15874" max="15874" width="17.28515625" customWidth="1"/>
    <col min="16115" max="16115" width="11.140625" customWidth="1"/>
    <col min="16116" max="16116" width="75.42578125" customWidth="1"/>
    <col min="16117" max="16117" width="16.140625" customWidth="1"/>
    <col min="16118" max="16119" width="17.7109375" customWidth="1"/>
    <col min="16120" max="16120" width="0" hidden="1" customWidth="1"/>
    <col min="16121" max="16121" width="17.7109375" customWidth="1"/>
    <col min="16122" max="16122" width="21.7109375" customWidth="1"/>
    <col min="16123" max="16125" width="0" hidden="1" customWidth="1"/>
    <col min="16127" max="16127" width="21.140625" customWidth="1"/>
    <col min="16128" max="16128" width="16" customWidth="1"/>
    <col min="16129" max="16129" width="11.7109375" bestFit="1" customWidth="1"/>
    <col min="16130" max="16130" width="17.28515625" customWidth="1"/>
  </cols>
  <sheetData>
    <row r="1" spans="1:18" ht="15.75" x14ac:dyDescent="0.25">
      <c r="A1" s="39"/>
      <c r="B1" s="39"/>
      <c r="C1" s="39"/>
      <c r="D1" s="39"/>
    </row>
    <row r="2" spans="1:18" ht="22.5" customHeight="1" x14ac:dyDescent="0.3">
      <c r="A2" s="40" t="s">
        <v>0</v>
      </c>
      <c r="B2" s="40"/>
      <c r="C2" s="23"/>
      <c r="D2" s="1"/>
    </row>
    <row r="3" spans="1:18" ht="23.25" customHeight="1" x14ac:dyDescent="0.3">
      <c r="A3" s="41" t="s">
        <v>52</v>
      </c>
      <c r="B3" s="41"/>
      <c r="C3" s="24"/>
      <c r="D3" s="1"/>
    </row>
    <row r="4" spans="1:18" ht="10.5" customHeight="1" x14ac:dyDescent="0.25">
      <c r="A4" s="2"/>
      <c r="B4" s="2"/>
      <c r="C4" s="22"/>
      <c r="D4" s="2"/>
    </row>
    <row r="5" spans="1:18" ht="20.25" customHeight="1" x14ac:dyDescent="0.25">
      <c r="A5" s="2"/>
      <c r="B5" s="2"/>
      <c r="C5" s="22"/>
      <c r="D5" s="3" t="s">
        <v>1</v>
      </c>
    </row>
    <row r="6" spans="1:18" ht="67.5" customHeight="1" x14ac:dyDescent="0.2">
      <c r="A6" s="26" t="s">
        <v>55</v>
      </c>
      <c r="B6" s="4" t="s">
        <v>2</v>
      </c>
      <c r="C6" s="25" t="s">
        <v>54</v>
      </c>
      <c r="D6" s="6" t="s">
        <v>53</v>
      </c>
    </row>
    <row r="7" spans="1:18" ht="18" customHeight="1" x14ac:dyDescent="0.2">
      <c r="A7" s="9">
        <v>1</v>
      </c>
      <c r="B7" s="9" t="s">
        <v>3</v>
      </c>
      <c r="C7" s="7">
        <f>C8+C19+C21</f>
        <v>110263864.7</v>
      </c>
      <c r="D7" s="7">
        <f>D8+D19+D21</f>
        <v>115254710.88552003</v>
      </c>
    </row>
    <row r="8" spans="1:18" ht="18" customHeight="1" x14ac:dyDescent="0.2">
      <c r="A8" s="9">
        <v>12</v>
      </c>
      <c r="B8" s="9" t="s">
        <v>4</v>
      </c>
      <c r="C8" s="7">
        <f t="shared" ref="C8:D8" si="0">C9+C15</f>
        <v>69099067.099999994</v>
      </c>
      <c r="D8" s="7">
        <f t="shared" si="0"/>
        <v>73790690.456440017</v>
      </c>
    </row>
    <row r="9" spans="1:18" ht="18" customHeight="1" x14ac:dyDescent="0.2">
      <c r="A9" s="9">
        <v>1211</v>
      </c>
      <c r="B9" s="9" t="s">
        <v>5</v>
      </c>
      <c r="C9" s="7">
        <f>C10+C11+C12+C13+C14</f>
        <v>69060000</v>
      </c>
      <c r="D9" s="7">
        <f>D10+D11+D12+D13+D14</f>
        <v>73722785.769640014</v>
      </c>
    </row>
    <row r="10" spans="1:18" ht="35.25" customHeight="1" x14ac:dyDescent="0.2">
      <c r="A10" s="10">
        <v>12111110</v>
      </c>
      <c r="B10" s="10" t="s">
        <v>6</v>
      </c>
      <c r="C10" s="8">
        <v>63576615.5</v>
      </c>
      <c r="D10" s="8">
        <v>68940408.369640008</v>
      </c>
    </row>
    <row r="11" spans="1:18" ht="18" customHeight="1" x14ac:dyDescent="0.2">
      <c r="A11" s="10">
        <v>12111120</v>
      </c>
      <c r="B11" s="11" t="s">
        <v>7</v>
      </c>
      <c r="C11" s="8">
        <v>1188973</v>
      </c>
      <c r="D11" s="8">
        <v>0</v>
      </c>
    </row>
    <row r="12" spans="1:18" ht="18" customHeight="1" x14ac:dyDescent="0.2">
      <c r="A12" s="12">
        <v>12111130</v>
      </c>
      <c r="B12" s="11" t="s">
        <v>8</v>
      </c>
      <c r="C12" s="8">
        <v>262800</v>
      </c>
      <c r="D12" s="8">
        <v>0</v>
      </c>
    </row>
    <row r="13" spans="1:18" ht="18" customHeight="1" x14ac:dyDescent="0.2">
      <c r="A13" s="12">
        <v>12111210</v>
      </c>
      <c r="B13" s="11" t="s">
        <v>9</v>
      </c>
      <c r="C13" s="8">
        <v>4023500</v>
      </c>
      <c r="D13" s="8">
        <v>4782377.3999999994</v>
      </c>
      <c r="R13" s="15"/>
    </row>
    <row r="14" spans="1:18" ht="18" customHeight="1" x14ac:dyDescent="0.2">
      <c r="A14" s="12">
        <v>12111220</v>
      </c>
      <c r="B14" s="11" t="s">
        <v>10</v>
      </c>
      <c r="C14" s="8">
        <v>8111.5</v>
      </c>
      <c r="D14" s="8">
        <v>0</v>
      </c>
    </row>
    <row r="15" spans="1:18" ht="18" customHeight="1" x14ac:dyDescent="0.2">
      <c r="A15" s="9">
        <v>1221</v>
      </c>
      <c r="B15" s="9" t="s">
        <v>11</v>
      </c>
      <c r="C15" s="21">
        <f>C16+C17+C18</f>
        <v>39067.1</v>
      </c>
      <c r="D15" s="21">
        <f>D16+D17+D18</f>
        <v>67904.686799999996</v>
      </c>
    </row>
    <row r="16" spans="1:18" ht="18" customHeight="1" x14ac:dyDescent="0.2">
      <c r="A16" s="10">
        <v>12211100</v>
      </c>
      <c r="B16" s="10" t="s">
        <v>12</v>
      </c>
      <c r="C16" s="8">
        <v>5000</v>
      </c>
      <c r="D16" s="16">
        <v>5807.5994600000004</v>
      </c>
    </row>
    <row r="17" spans="1:4" ht="15.75" customHeight="1" x14ac:dyDescent="0.2">
      <c r="A17" s="10">
        <v>12211200</v>
      </c>
      <c r="B17" s="10" t="s">
        <v>13</v>
      </c>
      <c r="C17" s="8">
        <v>10000</v>
      </c>
      <c r="D17" s="16">
        <v>22613.587040000002</v>
      </c>
    </row>
    <row r="18" spans="1:4" ht="18" customHeight="1" x14ac:dyDescent="0.2">
      <c r="A18" s="10">
        <v>12211900</v>
      </c>
      <c r="B18" s="10" t="s">
        <v>11</v>
      </c>
      <c r="C18" s="8">
        <v>24067.1</v>
      </c>
      <c r="D18" s="16">
        <v>39483.5003</v>
      </c>
    </row>
    <row r="19" spans="1:4" ht="18" customHeight="1" x14ac:dyDescent="0.2">
      <c r="A19" s="9">
        <v>13</v>
      </c>
      <c r="B19" s="9" t="s">
        <v>14</v>
      </c>
      <c r="C19" s="21">
        <f t="shared" ref="C19:D19" si="1">C20</f>
        <v>39367243.700000003</v>
      </c>
      <c r="D19" s="21">
        <f t="shared" si="1"/>
        <v>39367243.700000003</v>
      </c>
    </row>
    <row r="20" spans="1:4" ht="30" customHeight="1" x14ac:dyDescent="0.2">
      <c r="A20" s="9">
        <v>1333</v>
      </c>
      <c r="B20" s="9" t="s">
        <v>15</v>
      </c>
      <c r="C20" s="7">
        <v>39367243.700000003</v>
      </c>
      <c r="D20" s="7">
        <v>39367243.700000003</v>
      </c>
    </row>
    <row r="21" spans="1:4" ht="18" customHeight="1" x14ac:dyDescent="0.2">
      <c r="A21" s="9">
        <v>14</v>
      </c>
      <c r="B21" s="9" t="s">
        <v>16</v>
      </c>
      <c r="C21" s="21">
        <f t="shared" ref="C21:D21" si="2">C22+C25+C27</f>
        <v>1797553.9</v>
      </c>
      <c r="D21" s="21">
        <f t="shared" si="2"/>
        <v>2096776.72908</v>
      </c>
    </row>
    <row r="22" spans="1:4" ht="18" customHeight="1" x14ac:dyDescent="0.2">
      <c r="A22" s="9">
        <v>1411</v>
      </c>
      <c r="B22" s="9" t="s">
        <v>17</v>
      </c>
      <c r="C22" s="21">
        <f t="shared" ref="C22:D22" si="3">C23+C24</f>
        <v>1460195.9</v>
      </c>
      <c r="D22" s="21">
        <f t="shared" si="3"/>
        <v>1607239.08072</v>
      </c>
    </row>
    <row r="23" spans="1:4" ht="32.25" customHeight="1" x14ac:dyDescent="0.2">
      <c r="A23" s="10">
        <v>14111300</v>
      </c>
      <c r="B23" s="10" t="s">
        <v>18</v>
      </c>
      <c r="C23" s="8">
        <v>465668.3</v>
      </c>
      <c r="D23" s="8">
        <v>470030.00088000001</v>
      </c>
    </row>
    <row r="24" spans="1:4" ht="20.25" customHeight="1" x14ac:dyDescent="0.2">
      <c r="A24" s="10">
        <v>14111400</v>
      </c>
      <c r="B24" s="10" t="s">
        <v>19</v>
      </c>
      <c r="C24" s="8">
        <v>994527.6</v>
      </c>
      <c r="D24" s="8">
        <v>1137209.07984</v>
      </c>
    </row>
    <row r="25" spans="1:4" ht="18" customHeight="1" x14ac:dyDescent="0.2">
      <c r="A25" s="9">
        <v>1412</v>
      </c>
      <c r="B25" s="9" t="s">
        <v>20</v>
      </c>
      <c r="C25" s="21">
        <f t="shared" ref="C25:D25" si="4">C26</f>
        <v>137358</v>
      </c>
      <c r="D25" s="21">
        <f t="shared" si="4"/>
        <v>137030.75331</v>
      </c>
    </row>
    <row r="26" spans="1:4" ht="19.5" customHeight="1" x14ac:dyDescent="0.2">
      <c r="A26" s="10">
        <v>14121200</v>
      </c>
      <c r="B26" s="10" t="s">
        <v>21</v>
      </c>
      <c r="C26" s="8">
        <v>137358</v>
      </c>
      <c r="D26" s="8">
        <v>137030.75331</v>
      </c>
    </row>
    <row r="27" spans="1:4" ht="18" customHeight="1" x14ac:dyDescent="0.2">
      <c r="A27" s="9">
        <v>1432</v>
      </c>
      <c r="B27" s="9" t="s">
        <v>22</v>
      </c>
      <c r="C27" s="21">
        <f t="shared" ref="C27:D27" si="5">C28</f>
        <v>200000</v>
      </c>
      <c r="D27" s="21">
        <f t="shared" si="5"/>
        <v>352506.89504999999</v>
      </c>
    </row>
    <row r="28" spans="1:4" ht="31.5" x14ac:dyDescent="0.2">
      <c r="A28" s="10">
        <v>14321100</v>
      </c>
      <c r="B28" s="10" t="s">
        <v>23</v>
      </c>
      <c r="C28" s="8">
        <v>200000</v>
      </c>
      <c r="D28" s="8">
        <f>[1]ПФ!$C$40</f>
        <v>352506.89504999999</v>
      </c>
    </row>
    <row r="29" spans="1:4" ht="18" customHeight="1" x14ac:dyDescent="0.2">
      <c r="A29" s="9">
        <v>2</v>
      </c>
      <c r="B29" s="9" t="s">
        <v>24</v>
      </c>
      <c r="C29" s="21">
        <f>C30+C53</f>
        <v>108173827</v>
      </c>
      <c r="D29" s="21">
        <f>D30+D53</f>
        <v>108065404.24594</v>
      </c>
    </row>
    <row r="30" spans="1:4" ht="18" customHeight="1" x14ac:dyDescent="0.2">
      <c r="A30" s="9"/>
      <c r="B30" s="9" t="s">
        <v>25</v>
      </c>
      <c r="C30" s="21">
        <f>SUM(C31:C46)+C50+C51+C52</f>
        <v>108110927</v>
      </c>
      <c r="D30" s="21">
        <f>SUM(D31:D46)+D50+D51+D52</f>
        <v>108005896.16594</v>
      </c>
    </row>
    <row r="31" spans="1:4" ht="18" customHeight="1" x14ac:dyDescent="0.2">
      <c r="A31" s="10">
        <v>2111</v>
      </c>
      <c r="B31" s="10" t="s">
        <v>26</v>
      </c>
      <c r="C31" s="16">
        <v>812458.6</v>
      </c>
      <c r="D31" s="16">
        <v>812456.0830000001</v>
      </c>
    </row>
    <row r="32" spans="1:4" ht="18" customHeight="1" x14ac:dyDescent="0.2">
      <c r="A32" s="10">
        <v>2121</v>
      </c>
      <c r="B32" s="10" t="s">
        <v>27</v>
      </c>
      <c r="C32" s="16">
        <v>122880.9</v>
      </c>
      <c r="D32" s="16">
        <v>122422.76700000001</v>
      </c>
    </row>
    <row r="33" spans="1:5" ht="18" customHeight="1" x14ac:dyDescent="0.2">
      <c r="A33" s="10">
        <v>2211</v>
      </c>
      <c r="B33" s="10" t="s">
        <v>28</v>
      </c>
      <c r="C33" s="16">
        <v>17500</v>
      </c>
      <c r="D33" s="16">
        <v>15705.522999999999</v>
      </c>
    </row>
    <row r="34" spans="1:5" ht="18" customHeight="1" x14ac:dyDescent="0.2">
      <c r="A34" s="13">
        <v>2212</v>
      </c>
      <c r="B34" s="13" t="s">
        <v>29</v>
      </c>
      <c r="C34" s="16">
        <v>10200</v>
      </c>
      <c r="D34" s="17">
        <v>9309.9179999999997</v>
      </c>
    </row>
    <row r="35" spans="1:5" ht="18" customHeight="1" x14ac:dyDescent="0.2">
      <c r="A35" s="10">
        <v>2213</v>
      </c>
      <c r="B35" s="10" t="s">
        <v>30</v>
      </c>
      <c r="C35" s="16">
        <v>5735.7</v>
      </c>
      <c r="D35" s="18">
        <v>5735.6350000000002</v>
      </c>
    </row>
    <row r="36" spans="1:5" ht="18" customHeight="1" x14ac:dyDescent="0.2">
      <c r="A36" s="10">
        <v>2214</v>
      </c>
      <c r="B36" s="10" t="s">
        <v>31</v>
      </c>
      <c r="C36" s="16">
        <v>18078.8</v>
      </c>
      <c r="D36" s="18">
        <v>17709.591</v>
      </c>
    </row>
    <row r="37" spans="1:5" ht="18" customHeight="1" x14ac:dyDescent="0.2">
      <c r="A37" s="10">
        <v>2215</v>
      </c>
      <c r="B37" s="10" t="s">
        <v>32</v>
      </c>
      <c r="C37" s="16">
        <v>28700</v>
      </c>
      <c r="D37" s="18">
        <v>28565.839999999997</v>
      </c>
    </row>
    <row r="38" spans="1:5" ht="18" customHeight="1" x14ac:dyDescent="0.2">
      <c r="A38" s="10">
        <v>2221</v>
      </c>
      <c r="B38" s="10" t="s">
        <v>33</v>
      </c>
      <c r="C38" s="16">
        <v>8600</v>
      </c>
      <c r="D38" s="18">
        <v>8431.1880000000001</v>
      </c>
    </row>
    <row r="39" spans="1:5" ht="18" customHeight="1" x14ac:dyDescent="0.2">
      <c r="A39" s="10">
        <v>2222</v>
      </c>
      <c r="B39" s="10" t="s">
        <v>34</v>
      </c>
      <c r="C39" s="16">
        <v>18500</v>
      </c>
      <c r="D39" s="18">
        <v>17727.530999999999</v>
      </c>
    </row>
    <row r="40" spans="1:5" ht="18" customHeight="1" x14ac:dyDescent="0.2">
      <c r="A40" s="10">
        <v>2224</v>
      </c>
      <c r="B40" s="10" t="s">
        <v>35</v>
      </c>
      <c r="C40" s="16">
        <v>3486.2</v>
      </c>
      <c r="D40" s="18">
        <v>3334.7659999999996</v>
      </c>
    </row>
    <row r="41" spans="1:5" ht="18" customHeight="1" x14ac:dyDescent="0.2">
      <c r="A41" s="10">
        <v>2225</v>
      </c>
      <c r="B41" s="10" t="s">
        <v>36</v>
      </c>
      <c r="C41" s="16">
        <v>6475.7</v>
      </c>
      <c r="D41" s="18">
        <v>6439.62</v>
      </c>
    </row>
    <row r="42" spans="1:5" ht="18" customHeight="1" x14ac:dyDescent="0.2">
      <c r="A42" s="10">
        <v>2226</v>
      </c>
      <c r="B42" s="10" t="s">
        <v>37</v>
      </c>
      <c r="C42" s="16">
        <v>18084.400000000001</v>
      </c>
      <c r="D42" s="18">
        <v>17391.10211</v>
      </c>
    </row>
    <row r="43" spans="1:5" ht="18" customHeight="1" x14ac:dyDescent="0.2">
      <c r="A43" s="10">
        <v>2227</v>
      </c>
      <c r="B43" s="10" t="s">
        <v>38</v>
      </c>
      <c r="C43" s="16">
        <v>705087.1</v>
      </c>
      <c r="D43" s="18">
        <v>663019.68152999994</v>
      </c>
    </row>
    <row r="44" spans="1:5" ht="18" customHeight="1" x14ac:dyDescent="0.2">
      <c r="A44" s="10">
        <v>2231</v>
      </c>
      <c r="B44" s="10" t="s">
        <v>39</v>
      </c>
      <c r="C44" s="16">
        <v>10847</v>
      </c>
      <c r="D44" s="18">
        <v>10840.557999999999</v>
      </c>
      <c r="E44" s="5"/>
    </row>
    <row r="45" spans="1:5" ht="18" customHeight="1" x14ac:dyDescent="0.2">
      <c r="A45" s="10">
        <v>2621</v>
      </c>
      <c r="B45" s="10" t="s">
        <v>40</v>
      </c>
      <c r="C45" s="16">
        <v>4416.2</v>
      </c>
      <c r="D45" s="18">
        <v>1508.3838800000001</v>
      </c>
    </row>
    <row r="46" spans="1:5" ht="18.75" customHeight="1" x14ac:dyDescent="0.2">
      <c r="A46" s="9">
        <v>2631</v>
      </c>
      <c r="B46" s="9" t="s">
        <v>41</v>
      </c>
      <c r="C46" s="21">
        <f>C47+C48+C49</f>
        <v>9721213.5999999996</v>
      </c>
      <c r="D46" s="21">
        <f>D47+D48+D49</f>
        <v>10471979.5</v>
      </c>
    </row>
    <row r="47" spans="1:5" ht="29.25" customHeight="1" x14ac:dyDescent="0.2">
      <c r="A47" s="10">
        <v>26315100</v>
      </c>
      <c r="B47" s="10" t="s">
        <v>42</v>
      </c>
      <c r="C47" s="18">
        <v>5045951</v>
      </c>
      <c r="D47" s="18">
        <v>5045951</v>
      </c>
    </row>
    <row r="48" spans="1:5" ht="30.75" customHeight="1" x14ac:dyDescent="0.2">
      <c r="A48" s="10">
        <v>26315200</v>
      </c>
      <c r="B48" s="10" t="s">
        <v>43</v>
      </c>
      <c r="C48" s="18">
        <v>643651.1</v>
      </c>
      <c r="D48" s="19">
        <v>643651.1</v>
      </c>
      <c r="E48" s="5"/>
    </row>
    <row r="49" spans="1:4" ht="21.75" customHeight="1" x14ac:dyDescent="0.2">
      <c r="A49" s="10">
        <v>26315300</v>
      </c>
      <c r="B49" s="10" t="s">
        <v>44</v>
      </c>
      <c r="C49" s="18">
        <v>4031611.5</v>
      </c>
      <c r="D49" s="19">
        <v>4782377.3999999994</v>
      </c>
    </row>
    <row r="50" spans="1:4" ht="18" customHeight="1" x14ac:dyDescent="0.2">
      <c r="A50" s="9">
        <v>2711</v>
      </c>
      <c r="B50" s="9" t="s">
        <v>45</v>
      </c>
      <c r="C50" s="21">
        <v>96214162.799999997</v>
      </c>
      <c r="D50" s="21">
        <v>95416676.378419995</v>
      </c>
    </row>
    <row r="51" spans="1:4" ht="18" customHeight="1" x14ac:dyDescent="0.2">
      <c r="A51" s="10">
        <v>2824</v>
      </c>
      <c r="B51" s="10" t="s">
        <v>46</v>
      </c>
      <c r="C51" s="18">
        <v>2000</v>
      </c>
      <c r="D51" s="18">
        <v>1999.7</v>
      </c>
    </row>
    <row r="52" spans="1:4" ht="18" customHeight="1" x14ac:dyDescent="0.2">
      <c r="A52" s="10">
        <v>2828</v>
      </c>
      <c r="B52" s="10" t="s">
        <v>47</v>
      </c>
      <c r="C52" s="18">
        <v>382500</v>
      </c>
      <c r="D52" s="18">
        <v>374642.4</v>
      </c>
    </row>
    <row r="53" spans="1:4" ht="18" customHeight="1" x14ac:dyDescent="0.2">
      <c r="A53" s="10"/>
      <c r="B53" s="14" t="s">
        <v>48</v>
      </c>
      <c r="C53" s="21">
        <f t="shared" ref="C53:D53" si="6">SUM(C54:C55)</f>
        <v>62900</v>
      </c>
      <c r="D53" s="21">
        <f t="shared" si="6"/>
        <v>59508.08</v>
      </c>
    </row>
    <row r="54" spans="1:4" ht="18" customHeight="1" x14ac:dyDescent="0.2">
      <c r="A54" s="10">
        <v>3111</v>
      </c>
      <c r="B54" s="10" t="s">
        <v>49</v>
      </c>
      <c r="C54" s="20">
        <v>33000</v>
      </c>
      <c r="D54" s="18">
        <v>29618.667999999998</v>
      </c>
    </row>
    <row r="55" spans="1:4" ht="18" customHeight="1" x14ac:dyDescent="0.2">
      <c r="A55" s="10">
        <v>3112</v>
      </c>
      <c r="B55" s="10" t="s">
        <v>50</v>
      </c>
      <c r="C55" s="20">
        <v>29900</v>
      </c>
      <c r="D55" s="18">
        <v>29889.412</v>
      </c>
    </row>
    <row r="56" spans="1:4" ht="25.5" customHeight="1" x14ac:dyDescent="0.2">
      <c r="A56" s="10"/>
      <c r="B56" s="9" t="s">
        <v>51</v>
      </c>
      <c r="C56" s="21">
        <f>C7-C29</f>
        <v>2090037.700000003</v>
      </c>
      <c r="D56" s="21">
        <f>D7-D29</f>
        <v>7189306.6395800263</v>
      </c>
    </row>
    <row r="57" spans="1:4" ht="22.5" customHeight="1" x14ac:dyDescent="0.2">
      <c r="D57" s="5"/>
    </row>
    <row r="58" spans="1:4" ht="27" customHeight="1" x14ac:dyDescent="0.25">
      <c r="A58" s="42" t="s">
        <v>56</v>
      </c>
      <c r="B58" s="42"/>
      <c r="C58" s="42"/>
      <c r="D58" s="42"/>
    </row>
    <row r="59" spans="1:4" ht="15.75" x14ac:dyDescent="0.25">
      <c r="A59" s="42" t="s">
        <v>57</v>
      </c>
      <c r="B59" s="42"/>
      <c r="C59" s="42"/>
      <c r="D59" s="42"/>
    </row>
    <row r="60" spans="1:4" ht="15" x14ac:dyDescent="0.25">
      <c r="A60" s="27"/>
      <c r="B60" s="27"/>
      <c r="C60" s="27"/>
      <c r="D60" s="28" t="s">
        <v>58</v>
      </c>
    </row>
    <row r="61" spans="1:4" ht="47.25" x14ac:dyDescent="0.2">
      <c r="A61" s="26" t="s">
        <v>55</v>
      </c>
      <c r="B61" s="4" t="s">
        <v>2</v>
      </c>
      <c r="C61" s="25" t="s">
        <v>54</v>
      </c>
      <c r="D61" s="6" t="s">
        <v>53</v>
      </c>
    </row>
    <row r="62" spans="1:4" ht="21.75" customHeight="1" x14ac:dyDescent="0.2">
      <c r="A62" s="29"/>
      <c r="B62" s="32" t="s">
        <v>59</v>
      </c>
      <c r="C62" s="33">
        <v>42187525.289279997</v>
      </c>
      <c r="D62" s="33">
        <v>42187525.289279997</v>
      </c>
    </row>
    <row r="63" spans="1:4" ht="21.75" customHeight="1" x14ac:dyDescent="0.2">
      <c r="A63" s="29">
        <v>1</v>
      </c>
      <c r="B63" s="29" t="s">
        <v>3</v>
      </c>
      <c r="C63" s="31">
        <f>C64+C69+C67</f>
        <v>9531611.5</v>
      </c>
      <c r="D63" s="31">
        <f>D64+D69+D67+D72</f>
        <v>10337279.038799999</v>
      </c>
    </row>
    <row r="64" spans="1:4" ht="21.75" customHeight="1" x14ac:dyDescent="0.2">
      <c r="A64" s="29">
        <v>1211</v>
      </c>
      <c r="B64" s="29" t="s">
        <v>60</v>
      </c>
      <c r="C64" s="31">
        <f>C65+C66</f>
        <v>4031611.5</v>
      </c>
      <c r="D64" s="31">
        <f>D65+D66</f>
        <v>4782377.3999999994</v>
      </c>
    </row>
    <row r="65" spans="1:4" ht="21.75" customHeight="1" x14ac:dyDescent="0.2">
      <c r="A65" s="32">
        <v>12111210</v>
      </c>
      <c r="B65" s="32" t="s">
        <v>61</v>
      </c>
      <c r="C65" s="33">
        <v>4023500</v>
      </c>
      <c r="D65" s="34">
        <f>D13</f>
        <v>4782377.3999999994</v>
      </c>
    </row>
    <row r="66" spans="1:4" ht="21.75" customHeight="1" x14ac:dyDescent="0.2">
      <c r="A66" s="32">
        <v>12111220</v>
      </c>
      <c r="B66" s="32" t="s">
        <v>10</v>
      </c>
      <c r="C66" s="33">
        <v>8111.5</v>
      </c>
      <c r="D66" s="34">
        <v>0</v>
      </c>
    </row>
    <row r="67" spans="1:4" ht="21.75" customHeight="1" x14ac:dyDescent="0.2">
      <c r="A67" s="30">
        <v>1223</v>
      </c>
      <c r="B67" s="30" t="s">
        <v>62</v>
      </c>
      <c r="C67" s="35">
        <f>C68</f>
        <v>2407.1</v>
      </c>
      <c r="D67" s="35">
        <f>D68</f>
        <v>3336.6080700000002</v>
      </c>
    </row>
    <row r="68" spans="1:4" ht="21.75" customHeight="1" x14ac:dyDescent="0.2">
      <c r="A68" s="32">
        <v>12231100</v>
      </c>
      <c r="B68" s="32" t="s">
        <v>62</v>
      </c>
      <c r="C68" s="36">
        <v>2407.1</v>
      </c>
      <c r="D68" s="36">
        <f>2407.14192+1.3589+24.28533+903.82192</f>
        <v>3336.6080700000002</v>
      </c>
    </row>
    <row r="69" spans="1:4" ht="21.75" customHeight="1" x14ac:dyDescent="0.2">
      <c r="A69" s="30">
        <v>1411</v>
      </c>
      <c r="B69" s="30" t="s">
        <v>63</v>
      </c>
      <c r="C69" s="31">
        <f>C70+C71</f>
        <v>5497592.9000000004</v>
      </c>
      <c r="D69" s="31">
        <f>D70+D71</f>
        <v>5546606.0184800001</v>
      </c>
    </row>
    <row r="70" spans="1:4" ht="21.75" customHeight="1" x14ac:dyDescent="0.2">
      <c r="A70" s="32">
        <v>14111400</v>
      </c>
      <c r="B70" s="32" t="s">
        <v>64</v>
      </c>
      <c r="C70" s="36">
        <v>10000</v>
      </c>
      <c r="D70" s="34">
        <v>19669.740379999999</v>
      </c>
    </row>
    <row r="71" spans="1:4" ht="31.5" customHeight="1" x14ac:dyDescent="0.2">
      <c r="A71" s="32">
        <v>14111500</v>
      </c>
      <c r="B71" s="32" t="s">
        <v>65</v>
      </c>
      <c r="C71" s="36">
        <v>5487592.9000000004</v>
      </c>
      <c r="D71" s="34">
        <f>4587359.62438+939576.65372</f>
        <v>5526936.2780999998</v>
      </c>
    </row>
    <row r="72" spans="1:4" ht="21.75" customHeight="1" x14ac:dyDescent="0.2">
      <c r="A72" s="30">
        <v>1451</v>
      </c>
      <c r="B72" s="30" t="s">
        <v>66</v>
      </c>
      <c r="C72" s="37">
        <f>C73</f>
        <v>0</v>
      </c>
      <c r="D72" s="37">
        <f>D73</f>
        <v>4959.0122499999998</v>
      </c>
    </row>
    <row r="73" spans="1:4" ht="21.75" customHeight="1" x14ac:dyDescent="0.2">
      <c r="A73" s="32">
        <v>14511400</v>
      </c>
      <c r="B73" s="32" t="s">
        <v>67</v>
      </c>
      <c r="C73" s="34">
        <v>0</v>
      </c>
      <c r="D73" s="34">
        <f>3409.97321+29.39013+28.3261+104.88318+1130.93401+206.46955+49.03607</f>
        <v>4959.0122499999998</v>
      </c>
    </row>
    <row r="74" spans="1:4" ht="21.75" customHeight="1" x14ac:dyDescent="0.2">
      <c r="A74" s="30">
        <v>2</v>
      </c>
      <c r="B74" s="29" t="s">
        <v>24</v>
      </c>
      <c r="C74" s="35">
        <f>C75+C92</f>
        <v>1383596.7</v>
      </c>
      <c r="D74" s="35">
        <f>D75+D92</f>
        <v>1441752.5000000002</v>
      </c>
    </row>
    <row r="75" spans="1:4" ht="21.75" customHeight="1" x14ac:dyDescent="0.2">
      <c r="A75" s="30"/>
      <c r="B75" s="29" t="s">
        <v>25</v>
      </c>
      <c r="C75" s="35">
        <f>C76+C77+C78+C79+C80+C81+C87+C89+C90+C91+C83+C82+C84+C85+C86+C88</f>
        <v>1357796.7</v>
      </c>
      <c r="D75" s="35">
        <f>D76+D77+D78+D79+D80+D81+D87+D89+D90+D91+D83+D82+D84+D85+D86+D88</f>
        <v>1418073.9000000001</v>
      </c>
    </row>
    <row r="76" spans="1:4" ht="21.75" customHeight="1" x14ac:dyDescent="0.2">
      <c r="A76" s="32">
        <v>2111</v>
      </c>
      <c r="B76" s="38" t="s">
        <v>26</v>
      </c>
      <c r="C76" s="36">
        <v>10693.3</v>
      </c>
      <c r="D76" s="36">
        <v>9698.2000000000007</v>
      </c>
    </row>
    <row r="77" spans="1:4" ht="21.75" customHeight="1" x14ac:dyDescent="0.2">
      <c r="A77" s="32">
        <v>2121</v>
      </c>
      <c r="B77" s="32" t="s">
        <v>27</v>
      </c>
      <c r="C77" s="36">
        <v>1639.4</v>
      </c>
      <c r="D77" s="36">
        <v>1353.4</v>
      </c>
    </row>
    <row r="78" spans="1:4" ht="21.75" customHeight="1" x14ac:dyDescent="0.2">
      <c r="A78" s="32">
        <v>2211</v>
      </c>
      <c r="B78" s="32" t="s">
        <v>28</v>
      </c>
      <c r="C78" s="36">
        <v>800</v>
      </c>
      <c r="D78" s="36">
        <v>16.5</v>
      </c>
    </row>
    <row r="79" spans="1:4" ht="21.75" customHeight="1" x14ac:dyDescent="0.2">
      <c r="A79" s="32">
        <v>2212</v>
      </c>
      <c r="B79" s="32" t="s">
        <v>29</v>
      </c>
      <c r="C79" s="36">
        <v>700</v>
      </c>
      <c r="D79" s="36">
        <v>437.7</v>
      </c>
    </row>
    <row r="80" spans="1:4" ht="21.75" customHeight="1" x14ac:dyDescent="0.2">
      <c r="A80" s="32">
        <v>2214</v>
      </c>
      <c r="B80" s="32" t="s">
        <v>31</v>
      </c>
      <c r="C80" s="36">
        <v>452</v>
      </c>
      <c r="D80" s="36">
        <v>274.60000000000002</v>
      </c>
    </row>
    <row r="81" spans="1:4" ht="21.75" customHeight="1" x14ac:dyDescent="0.2">
      <c r="A81" s="32">
        <v>2215</v>
      </c>
      <c r="B81" s="32" t="s">
        <v>32</v>
      </c>
      <c r="C81" s="36">
        <v>750</v>
      </c>
      <c r="D81" s="36">
        <v>342.3</v>
      </c>
    </row>
    <row r="82" spans="1:4" ht="21.75" customHeight="1" x14ac:dyDescent="0.2">
      <c r="A82" s="32">
        <v>2221</v>
      </c>
      <c r="B82" s="32" t="s">
        <v>33</v>
      </c>
      <c r="C82" s="36">
        <v>300</v>
      </c>
      <c r="D82" s="36">
        <v>0</v>
      </c>
    </row>
    <row r="83" spans="1:4" ht="21.75" customHeight="1" x14ac:dyDescent="0.2">
      <c r="A83" s="32">
        <v>2222</v>
      </c>
      <c r="B83" s="32" t="s">
        <v>34</v>
      </c>
      <c r="C83" s="36">
        <v>360</v>
      </c>
      <c r="D83" s="36">
        <v>342.4</v>
      </c>
    </row>
    <row r="84" spans="1:4" ht="21.75" customHeight="1" x14ac:dyDescent="0.2">
      <c r="A84" s="32">
        <v>2225</v>
      </c>
      <c r="B84" s="32" t="s">
        <v>36</v>
      </c>
      <c r="C84" s="36">
        <v>200</v>
      </c>
      <c r="D84" s="36">
        <v>0</v>
      </c>
    </row>
    <row r="85" spans="1:4" ht="21.75" customHeight="1" x14ac:dyDescent="0.2">
      <c r="A85" s="32">
        <v>2226</v>
      </c>
      <c r="B85" s="32" t="s">
        <v>37</v>
      </c>
      <c r="C85" s="36">
        <v>1850</v>
      </c>
      <c r="D85" s="36">
        <v>1528.4</v>
      </c>
    </row>
    <row r="86" spans="1:4" ht="21.75" customHeight="1" x14ac:dyDescent="0.2">
      <c r="A86" s="32">
        <v>2227</v>
      </c>
      <c r="B86" s="32" t="s">
        <v>38</v>
      </c>
      <c r="C86" s="36">
        <v>1900</v>
      </c>
      <c r="D86" s="36">
        <v>2048.6</v>
      </c>
    </row>
    <row r="87" spans="1:4" ht="21.75" customHeight="1" x14ac:dyDescent="0.2">
      <c r="A87" s="32">
        <v>2231</v>
      </c>
      <c r="B87" s="32" t="s">
        <v>39</v>
      </c>
      <c r="C87" s="36">
        <v>152</v>
      </c>
      <c r="D87" s="36">
        <v>25.1</v>
      </c>
    </row>
    <row r="88" spans="1:4" ht="21.75" customHeight="1" x14ac:dyDescent="0.2">
      <c r="A88" s="32">
        <v>2711</v>
      </c>
      <c r="B88" s="32" t="s">
        <v>68</v>
      </c>
      <c r="C88" s="36">
        <v>1300000</v>
      </c>
      <c r="D88" s="36">
        <v>1370618.6</v>
      </c>
    </row>
    <row r="89" spans="1:4" ht="21.75" customHeight="1" x14ac:dyDescent="0.2">
      <c r="A89" s="32">
        <v>2821</v>
      </c>
      <c r="B89" s="32" t="s">
        <v>69</v>
      </c>
      <c r="C89" s="36">
        <v>8000</v>
      </c>
      <c r="D89" s="36">
        <v>54.1</v>
      </c>
    </row>
    <row r="90" spans="1:4" ht="21.75" customHeight="1" x14ac:dyDescent="0.2">
      <c r="A90" s="32">
        <v>2825</v>
      </c>
      <c r="B90" s="32" t="s">
        <v>70</v>
      </c>
      <c r="C90" s="36">
        <v>30000</v>
      </c>
      <c r="D90" s="36">
        <v>31334</v>
      </c>
    </row>
    <row r="91" spans="1:4" ht="21.75" customHeight="1" x14ac:dyDescent="0.2">
      <c r="A91" s="32">
        <v>2826</v>
      </c>
      <c r="B91" s="32" t="s">
        <v>71</v>
      </c>
      <c r="C91" s="36">
        <v>0</v>
      </c>
      <c r="D91" s="36">
        <v>0</v>
      </c>
    </row>
    <row r="92" spans="1:4" ht="21.75" customHeight="1" x14ac:dyDescent="0.2">
      <c r="A92" s="32"/>
      <c r="B92" s="30" t="s">
        <v>48</v>
      </c>
      <c r="C92" s="35">
        <v>25800</v>
      </c>
      <c r="D92" s="35">
        <v>23678.6</v>
      </c>
    </row>
    <row r="93" spans="1:4" ht="21.75" customHeight="1" x14ac:dyDescent="0.2">
      <c r="A93" s="32">
        <v>3111</v>
      </c>
      <c r="B93" s="32" t="s">
        <v>49</v>
      </c>
      <c r="C93" s="36">
        <v>25000</v>
      </c>
      <c r="D93" s="36">
        <v>23309.7</v>
      </c>
    </row>
    <row r="94" spans="1:4" ht="21.75" customHeight="1" x14ac:dyDescent="0.2">
      <c r="A94" s="32">
        <v>3112</v>
      </c>
      <c r="B94" s="32" t="s">
        <v>72</v>
      </c>
      <c r="C94" s="36">
        <v>800</v>
      </c>
      <c r="D94" s="36">
        <v>368.9</v>
      </c>
    </row>
    <row r="95" spans="1:4" ht="21.75" customHeight="1" x14ac:dyDescent="0.2">
      <c r="A95" s="30"/>
      <c r="B95" s="32" t="s">
        <v>73</v>
      </c>
      <c r="C95" s="36">
        <f>C62+C63-C74</f>
        <v>50335540.089279994</v>
      </c>
      <c r="D95" s="36">
        <f>D62+D63-D74</f>
        <v>51083051.828079998</v>
      </c>
    </row>
  </sheetData>
  <mergeCells count="5">
    <mergeCell ref="A1:D1"/>
    <mergeCell ref="A2:B2"/>
    <mergeCell ref="A3:B3"/>
    <mergeCell ref="A58:D58"/>
    <mergeCell ref="A59:D59"/>
  </mergeCells>
  <pageMargins left="0.70866141732283472" right="0.70866141732283472" top="0.35433070866141736" bottom="0.35433070866141736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ПФ</vt:lpstr>
      <vt:lpstr>ПФ!Область_печати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2025-01-30T11:22:31Z</cp:lastPrinted>
  <dcterms:created xsi:type="dcterms:W3CDTF">2024-07-24T08:29:59Z</dcterms:created>
  <dcterms:modified xsi:type="dcterms:W3CDTF">2025-01-30T11:40:50Z</dcterms:modified>
</cp:coreProperties>
</file>